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Översiktsbudget" sheetId="1" r:id="rId4"/>
    <sheet name="Intäkter, specificerad" sheetId="2" r:id="rId5"/>
    <sheet name="Kostnad, specificerad" sheetId="3" r:id="rId6"/>
    <sheet name="Juristmässan" sheetId="4" r:id="rId7"/>
  </sheets>
</workbook>
</file>

<file path=xl/sharedStrings.xml><?xml version="1.0" encoding="utf-8"?>
<sst xmlns="http://schemas.openxmlformats.org/spreadsheetml/2006/main" uniqueCount="248">
  <si>
    <t>ÖVERSIKTSBUDGET</t>
  </si>
  <si>
    <t>Budget 17/18</t>
  </si>
  <si>
    <t>Budget 18/19</t>
  </si>
  <si>
    <t>Budget 19/20</t>
  </si>
  <si>
    <t>Coronabudget 20/21</t>
  </si>
  <si>
    <t>Budget 20/21</t>
  </si>
  <si>
    <t>INTÄKTER</t>
  </si>
  <si>
    <t>Sponsring</t>
  </si>
  <si>
    <t>Medlemsavgifter</t>
  </si>
  <si>
    <t>Administration</t>
  </si>
  <si>
    <t>Bidrag</t>
  </si>
  <si>
    <t>Studiesociala evenemang</t>
  </si>
  <si>
    <t>Internationellt</t>
  </si>
  <si>
    <t>Studieorienterat</t>
  </si>
  <si>
    <t>Juristmässan</t>
  </si>
  <si>
    <t>Övriga evenemang</t>
  </si>
  <si>
    <t>Övrigt</t>
  </si>
  <si>
    <t>Totalt:</t>
  </si>
  <si>
    <t>KOSTNADER</t>
  </si>
  <si>
    <t>Förvaltning</t>
  </si>
  <si>
    <t>Studiesocialt</t>
  </si>
  <si>
    <t>Idrott</t>
  </si>
  <si>
    <t>Skatteskuld</t>
  </si>
  <si>
    <t>Totalt</t>
  </si>
  <si>
    <t>RESULTAT</t>
  </si>
  <si>
    <t>budget 19/20</t>
  </si>
  <si>
    <t>Coronabudget</t>
  </si>
  <si>
    <t>Huvudintäkter</t>
  </si>
  <si>
    <t>- Vinge</t>
  </si>
  <si>
    <t>- G &amp; D</t>
  </si>
  <si>
    <t>- MSA</t>
  </si>
  <si>
    <t>- Lindahl</t>
  </si>
  <si>
    <t>- Övrigt (MSA-kväll)</t>
  </si>
  <si>
    <t>Delphi</t>
  </si>
  <si>
    <t>Cederqvist</t>
  </si>
  <si>
    <t>Roschier</t>
  </si>
  <si>
    <t>Deloitte</t>
  </si>
  <si>
    <t>Linklaters</t>
  </si>
  <si>
    <t>Advokatfirman De Basso</t>
  </si>
  <si>
    <t>Wistrand</t>
  </si>
  <si>
    <t>Stödmedlemmar</t>
  </si>
  <si>
    <t>Örebro kommun</t>
  </si>
  <si>
    <t>Fakturaavgift</t>
  </si>
  <si>
    <t>Pubverksamhet</t>
  </si>
  <si>
    <t>Klubbverksamhet</t>
  </si>
  <si>
    <t>Sittningar</t>
  </si>
  <si>
    <t>S.UP-sittningen</t>
  </si>
  <si>
    <t>Vinterbal</t>
  </si>
  <si>
    <t>Julsittning</t>
  </si>
  <si>
    <t xml:space="preserve">Maskeradsittning </t>
  </si>
  <si>
    <t>JF åker till Åre</t>
  </si>
  <si>
    <t>Balen</t>
  </si>
  <si>
    <t>Biljettintäkter</t>
  </si>
  <si>
    <t>Båtfest</t>
  </si>
  <si>
    <t>Utlandsresa</t>
  </si>
  <si>
    <t>Deltagaravgifter</t>
  </si>
  <si>
    <t>Försäljning av lagböcker</t>
  </si>
  <si>
    <t>Utställningshyror</t>
  </si>
  <si>
    <t>Bankett</t>
  </si>
  <si>
    <t>Marknadsevenemang</t>
  </si>
  <si>
    <t>Examensceremoni</t>
  </si>
  <si>
    <t>Biljettintäkter, avslutningsmiddag</t>
  </si>
  <si>
    <t>Svenska juridiska mästerskapen</t>
  </si>
  <si>
    <t>Juridiska olympiaden</t>
  </si>
  <si>
    <t>Kickoff med styrelse och utskott</t>
  </si>
  <si>
    <t>Ränteintäkter</t>
  </si>
  <si>
    <t>Profilkläder</t>
  </si>
  <si>
    <t>Försäljning av varor</t>
  </si>
  <si>
    <t>Summa intäkter</t>
  </si>
  <si>
    <t>FÖRVALTNING &amp; ADMINISTRATION</t>
  </si>
  <si>
    <t>Kostnader</t>
  </si>
  <si>
    <t>Kontorsmaterial</t>
  </si>
  <si>
    <t>Porto</t>
  </si>
  <si>
    <t>Skrivare/Kaffebryggare</t>
  </si>
  <si>
    <t>Kaffe/mjölk/muggar till kontoret</t>
  </si>
  <si>
    <t>Utskrifter och kopiering</t>
  </si>
  <si>
    <t>Investeringar</t>
  </si>
  <si>
    <t>IT-Tjänster</t>
  </si>
  <si>
    <t>Webbhotell</t>
  </si>
  <si>
    <t>E-bokföring</t>
  </si>
  <si>
    <t>Membit</t>
  </si>
  <si>
    <t>Bankavgifter</t>
  </si>
  <si>
    <t>Izettle, kortbetalningsavgifter</t>
  </si>
  <si>
    <t>Hyra av lokal</t>
  </si>
  <si>
    <t>Hyra av kontor</t>
  </si>
  <si>
    <t>Hyra av Förråd</t>
  </si>
  <si>
    <t>Övriga kostnader</t>
  </si>
  <si>
    <t>Avskrivningar</t>
  </si>
  <si>
    <t>PR (JF värvar sponsorer)</t>
  </si>
  <si>
    <t>Trycksaker</t>
  </si>
  <si>
    <t>Profilmaterial (JF-tröjor)</t>
  </si>
  <si>
    <t>Styrelsemedaljer</t>
  </si>
  <si>
    <t>Inköp till mässor</t>
  </si>
  <si>
    <t>Resor</t>
  </si>
  <si>
    <t>Bilhyra</t>
  </si>
  <si>
    <t>Extern representation</t>
  </si>
  <si>
    <t>- Gåvor</t>
  </si>
  <si>
    <t>- Klädbidrag</t>
  </si>
  <si>
    <t>- Biljetter representationstillställningar</t>
  </si>
  <si>
    <t>- Resor</t>
  </si>
  <si>
    <t>- Boende</t>
  </si>
  <si>
    <t>- Förtäring</t>
  </si>
  <si>
    <t>JURO</t>
  </si>
  <si>
    <t>Institutionen</t>
  </si>
  <si>
    <t>Intern representation</t>
  </si>
  <si>
    <t>- Styrelseaktiviteter</t>
  </si>
  <si>
    <t>-Förmingel JM styrelsen</t>
  </si>
  <si>
    <t>- Avtackningsmiddag engagerade</t>
  </si>
  <si>
    <t>Styrelsemöten</t>
  </si>
  <si>
    <t>Förtäring</t>
  </si>
  <si>
    <t>Utskottsmöten</t>
  </si>
  <si>
    <t>Utskott Individuella kick-off</t>
  </si>
  <si>
    <t>MEDLEMMAR</t>
  </si>
  <si>
    <t>Övriga inköp</t>
  </si>
  <si>
    <t>Kostnad såld vara</t>
  </si>
  <si>
    <t>- Alkoholtillstånd</t>
  </si>
  <si>
    <t>S.UP sittningen</t>
  </si>
  <si>
    <t>Lokalhyra</t>
  </si>
  <si>
    <t>Mat</t>
  </si>
  <si>
    <t xml:space="preserve">Tillbehör/pynt </t>
  </si>
  <si>
    <t>Maskeradsittning</t>
  </si>
  <si>
    <t>Åreresan</t>
  </si>
  <si>
    <t>Subventionering för utskott</t>
  </si>
  <si>
    <t>Oförutsedda utgifter</t>
  </si>
  <si>
    <t>Övriga event</t>
  </si>
  <si>
    <t>Brunch</t>
  </si>
  <si>
    <t>Inköp av lagböcker</t>
  </si>
  <si>
    <t>- Inköp</t>
  </si>
  <si>
    <t>- Lokalhyra</t>
  </si>
  <si>
    <t>PR</t>
  </si>
  <si>
    <t>Förkväll</t>
  </si>
  <si>
    <t>Resor för inbjudna</t>
  </si>
  <si>
    <t>Logi för inbjudna</t>
  </si>
  <si>
    <t>Mat mässdagen</t>
  </si>
  <si>
    <t>Inköp mässdagen</t>
  </si>
  <si>
    <t>Hyra av lokaler</t>
  </si>
  <si>
    <t>- Skatt på tidigare års resultat</t>
  </si>
  <si>
    <t>Tema-Lunchöppet etc</t>
  </si>
  <si>
    <t>Kick off med styrelse och utskott</t>
  </si>
  <si>
    <t>Jämställdhetsutskottet</t>
  </si>
  <si>
    <t>Rättsvetardagen</t>
  </si>
  <si>
    <t>Årsmöte</t>
  </si>
  <si>
    <t>Valmöte</t>
  </si>
  <si>
    <t>Medborgarjuristerna</t>
  </si>
  <si>
    <t>Kick-off</t>
  </si>
  <si>
    <t>Lokalfinaler</t>
  </si>
  <si>
    <t>Riksfinalen</t>
  </si>
  <si>
    <t>Boende</t>
  </si>
  <si>
    <t>Lunch</t>
  </si>
  <si>
    <t xml:space="preserve">Näringslivsevenemang </t>
  </si>
  <si>
    <t>Föreläsningar</t>
  </si>
  <si>
    <t>Stockholmsresan</t>
  </si>
  <si>
    <t>- Juridiska olympiaden</t>
  </si>
  <si>
    <t>Prima Facie</t>
  </si>
  <si>
    <t>Tryckkostnader</t>
  </si>
  <si>
    <t>Övriga redaktionskostnader</t>
  </si>
  <si>
    <t>Distribution</t>
  </si>
  <si>
    <t>Skatteskulder</t>
  </si>
  <si>
    <t>Summa kostnader</t>
  </si>
  <si>
    <t>Budget 2018</t>
  </si>
  <si>
    <t>Kommentar</t>
  </si>
  <si>
    <t>Ny budget från okt</t>
  </si>
  <si>
    <t>Utfall 2018</t>
  </si>
  <si>
    <t>Moms?</t>
  </si>
  <si>
    <t>Budget 2019</t>
  </si>
  <si>
    <t>Budget 2020</t>
  </si>
  <si>
    <t>Budget uppföljning Okt</t>
  </si>
  <si>
    <t>1 Intäkter</t>
  </si>
  <si>
    <t>1.1 Sponsring</t>
  </si>
  <si>
    <t>(två sponsorer, 21 000 kr)</t>
  </si>
  <si>
    <t>exkl. moms</t>
  </si>
  <si>
    <t>(två sponsorer, 22 000 kr)</t>
  </si>
  <si>
    <t>1.2 Biljetter medlemmar</t>
  </si>
  <si>
    <t>exkl. moma</t>
  </si>
  <si>
    <t>1.3 Biljetter stödmedlemmar</t>
  </si>
  <si>
    <t>inkl. moms</t>
  </si>
  <si>
    <t>1.4 Biljetter icke-medlemmar</t>
  </si>
  <si>
    <t>1.5 Biljetter arbetsgrupper</t>
  </si>
  <si>
    <t>-</t>
  </si>
  <si>
    <t>ledningsgrupp+arbetsgrupper i dagsläget 11 + 9 personer inkl. PL och VPL</t>
  </si>
  <si>
    <t>1.6 Utställare (mässavgift)</t>
  </si>
  <si>
    <t>1.7 Frukost- och lunchbiljetter</t>
  </si>
  <si>
    <t>exkl moms</t>
  </si>
  <si>
    <t>Totala intänker</t>
  </si>
  <si>
    <t>2. PR och marknadsföring</t>
  </si>
  <si>
    <t>2.1 Affischer &amp; flyers</t>
  </si>
  <si>
    <t>2.2 Folder</t>
  </si>
  <si>
    <t>2.3 Hemsidan</t>
  </si>
  <si>
    <t>2.4 Pikéer</t>
  </si>
  <si>
    <t>2.5 Tackkort</t>
  </si>
  <si>
    <t>(skickas via mail)</t>
  </si>
  <si>
    <t>2.6 Roll-ups</t>
  </si>
  <si>
    <t>2.7 Marknadsföring annonser</t>
  </si>
  <si>
    <t>2.8 Övrigt</t>
  </si>
  <si>
    <t>inDesign (till foldern)</t>
  </si>
  <si>
    <t>TOTALT</t>
  </si>
  <si>
    <t>3. Förkväll</t>
  </si>
  <si>
    <t>3.1 Boende för inbjudna</t>
  </si>
  <si>
    <t>(om någon vill övernatta)</t>
  </si>
  <si>
    <t>3.2 Resor för inbjudna</t>
  </si>
  <si>
    <t>3.3 Presenter föreläsare</t>
  </si>
  <si>
    <t>3.4 Mat/tilltugg</t>
  </si>
  <si>
    <t>3.5 Övrigt</t>
  </si>
  <si>
    <t>torrvaror</t>
  </si>
  <si>
    <t>3.6 Lokal</t>
  </si>
  <si>
    <t>4. Banketten</t>
  </si>
  <si>
    <t>4.1 Inbjudningar lärare</t>
  </si>
  <si>
    <t>4.2 Subventionering studenter</t>
  </si>
  <si>
    <t>49 studenter, 155 kr, stödmedlemmar ej inräknade</t>
  </si>
  <si>
    <t>4.3 Ledningsgrupp och arbetsgrupp</t>
  </si>
  <si>
    <t>ej arbetsgrupper inräknade</t>
  </si>
  <si>
    <t>4.4 Dryck, förtäring, lokal</t>
  </si>
  <si>
    <t>4.5 Underhållning</t>
  </si>
  <si>
    <t>4.6 Toastmaster</t>
  </si>
  <si>
    <t>Biljettkostnad</t>
  </si>
  <si>
    <t>4.7 Fotograf</t>
  </si>
  <si>
    <t>Samma som foto mässa</t>
  </si>
  <si>
    <t>Intern fotograf</t>
  </si>
  <si>
    <t>4.8 Ljud och ljus</t>
  </si>
  <si>
    <t>ingick i underhållning</t>
  </si>
  <si>
    <t>4.9 Dörrvakt</t>
  </si>
  <si>
    <t>4.10 Övrigt (sånghäften etc.)</t>
  </si>
  <si>
    <t>5. Mässdagen</t>
  </si>
  <si>
    <t>5.1 Kaffe och te</t>
  </si>
  <si>
    <t>5.2 Lunch &amp; frukost</t>
  </si>
  <si>
    <t>(dyrare om vi är i Forum)</t>
  </si>
  <si>
    <t>10 200 för ca 100 pers??</t>
  </si>
  <si>
    <t>5.3 Material mässdagen (ballonger m.m.)</t>
  </si>
  <si>
    <t>6. Övriga kostnader</t>
  </si>
  <si>
    <t>6.1 Fotograf</t>
  </si>
  <si>
    <t>CV-bilder + mässan</t>
  </si>
  <si>
    <t>6.2 Lokalkostnader</t>
  </si>
  <si>
    <t>200 kr /tim</t>
  </si>
  <si>
    <t>6.3 Montering av bord/elektriker</t>
  </si>
  <si>
    <t>180 kr /tim</t>
  </si>
  <si>
    <t>6.4 Kick-off ledningsgrupp</t>
  </si>
  <si>
    <t>6.5 Förtäring ledningsgruppsmöten</t>
  </si>
  <si>
    <t>6.6 Porto</t>
  </si>
  <si>
    <t>6.7 Kick-off</t>
  </si>
  <si>
    <t>6.8 Tackfest</t>
  </si>
  <si>
    <t>6.9 Inköp material mässdagen</t>
  </si>
  <si>
    <t>6.10 Eventgruppen</t>
  </si>
  <si>
    <t>6.11 Övrigt</t>
  </si>
  <si>
    <t>kontrakt</t>
  </si>
  <si>
    <t>6.12 Tackblommor ledningsgrupp</t>
  </si>
  <si>
    <t>Totala intäkter</t>
  </si>
  <si>
    <t>Totala kostnader</t>
  </si>
  <si>
    <t>Resultat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</si>
</sst>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0&quot; &quot;[$kr-41D]"/>
    <numFmt numFmtId="60" formatCode="#,##0&quot;kr&quot;"/>
  </numFmts>
  <fonts count="10">
    <font>
      <sz val="12"/>
      <color indexed="8"/>
      <name val="Arial"/>
    </font>
    <font>
      <sz val="12"/>
      <color indexed="8"/>
      <name val="Helvetica Neue"/>
    </font>
    <font>
      <sz val="15"/>
      <color indexed="8"/>
      <name val="Arial"/>
    </font>
    <font>
      <sz val="12"/>
      <color indexed="8"/>
      <name val="Cambria"/>
    </font>
    <font>
      <b val="1"/>
      <sz val="12"/>
      <color indexed="8"/>
      <name val="Cambria"/>
    </font>
    <font>
      <b val="1"/>
      <sz val="12"/>
      <color indexed="8"/>
      <name val="Calibri"/>
    </font>
    <font>
      <sz val="12"/>
      <color indexed="12"/>
      <name val="Cambria"/>
    </font>
    <font>
      <sz val="10"/>
      <color indexed="8"/>
      <name val="Arial"/>
    </font>
    <font>
      <sz val="13"/>
      <color indexed="8"/>
      <name val="Arial"/>
    </font>
    <font>
      <b val="1"/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>
        <color indexed="8"/>
      </right>
      <top/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>
        <color indexed="8"/>
      </right>
      <top style="thin">
        <color indexed="10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8"/>
      </bottom>
      <diagonal/>
    </border>
    <border>
      <left>
        <color indexed="8"/>
      </left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>
        <color indexed="8"/>
      </right>
      <top style="thin"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10"/>
      </bottom>
      <diagonal/>
    </border>
    <border>
      <left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 wrapText="1"/>
    </xf>
    <xf numFmtId="49" fontId="4" fillId="2" borderId="1" applyNumberFormat="1" applyFont="1" applyFill="1" applyBorder="1" applyAlignment="1" applyProtection="0">
      <alignment vertical="center" wrapText="1"/>
    </xf>
    <xf numFmtId="3" fontId="3" fillId="2" borderId="1" applyNumberFormat="1" applyFont="1" applyFill="1" applyBorder="1" applyAlignment="1" applyProtection="0">
      <alignment vertical="center" wrapText="1"/>
    </xf>
    <xf numFmtId="49" fontId="4" fillId="2" borderId="1" applyNumberFormat="1" applyFont="1" applyFill="1" applyBorder="1" applyAlignment="1" applyProtection="0">
      <alignment horizontal="left" vertical="center"/>
    </xf>
    <xf numFmtId="49" fontId="4" fillId="2" borderId="1" applyNumberFormat="1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center" wrapText="1"/>
    </xf>
    <xf numFmtId="49" fontId="4" fillId="2" borderId="2" applyNumberFormat="1" applyFont="1" applyFill="1" applyBorder="1" applyAlignment="1" applyProtection="0">
      <alignment vertical="center" wrapText="1"/>
    </xf>
    <xf numFmtId="0" fontId="3" fillId="2" borderId="3" applyNumberFormat="1" applyFont="1" applyFill="1" applyBorder="1" applyAlignment="1" applyProtection="0">
      <alignment vertical="center" wrapText="1"/>
    </xf>
    <xf numFmtId="49" fontId="3" fillId="2" borderId="3" applyNumberFormat="1" applyFont="1" applyFill="1" applyBorder="1" applyAlignment="1" applyProtection="0">
      <alignment vertical="center" wrapText="1"/>
    </xf>
    <xf numFmtId="3" fontId="3" fillId="2" borderId="3" applyNumberFormat="1" applyFont="1" applyFill="1" applyBorder="1" applyAlignment="1" applyProtection="0">
      <alignment vertical="center" wrapText="1"/>
    </xf>
    <xf numFmtId="0" fontId="3" fillId="2" borderId="1" applyNumberFormat="1" applyFont="1" applyFill="1" applyBorder="1" applyAlignment="1" applyProtection="0">
      <alignment vertical="center" wrapText="1"/>
    </xf>
    <xf numFmtId="49" fontId="3" fillId="2" borderId="1" applyNumberFormat="1" applyFont="1" applyFill="1" applyBorder="1" applyAlignment="1" applyProtection="0">
      <alignment vertical="center" wrapText="1"/>
    </xf>
    <xf numFmtId="0" fontId="3" fillId="2" borderId="4" applyNumberFormat="1" applyFont="1" applyFill="1" applyBorder="1" applyAlignment="1" applyProtection="0">
      <alignment vertical="center" wrapText="1"/>
    </xf>
    <xf numFmtId="49" fontId="3" fillId="2" borderId="4" applyNumberFormat="1" applyFont="1" applyFill="1" applyBorder="1" applyAlignment="1" applyProtection="0">
      <alignment vertical="center" wrapText="1"/>
    </xf>
    <xf numFmtId="0" fontId="3" fillId="2" borderId="5" applyNumberFormat="0" applyFont="1" applyFill="1" applyBorder="1" applyAlignment="1" applyProtection="0">
      <alignment vertical="center" wrapText="1"/>
    </xf>
    <xf numFmtId="49" fontId="4" fillId="2" borderId="5" applyNumberFormat="1" applyFont="1" applyFill="1" applyBorder="1" applyAlignment="1" applyProtection="0">
      <alignment vertical="center" wrapText="1"/>
    </xf>
    <xf numFmtId="3" fontId="4" fillId="2" borderId="5" applyNumberFormat="1" applyFont="1" applyFill="1" applyBorder="1" applyAlignment="1" applyProtection="0">
      <alignment vertical="center" wrapText="1"/>
    </xf>
    <xf numFmtId="0" fontId="4" fillId="2" borderId="5" applyNumberFormat="1" applyFont="1" applyFill="1" applyBorder="1" applyAlignment="1" applyProtection="0">
      <alignment vertical="center" wrapText="1"/>
    </xf>
    <xf numFmtId="49" fontId="3" fillId="2" borderId="2" applyNumberFormat="1" applyFont="1" applyFill="1" applyBorder="1" applyAlignment="1" applyProtection="0">
      <alignment vertical="center" wrapText="1"/>
    </xf>
    <xf numFmtId="0" fontId="3" fillId="2" borderId="6" applyNumberFormat="1" applyFont="1" applyFill="1" applyBorder="1" applyAlignment="1" applyProtection="0">
      <alignment vertical="center" wrapText="1"/>
    </xf>
    <xf numFmtId="49" fontId="3" fillId="2" borderId="7" applyNumberFormat="1" applyFont="1" applyFill="1" applyBorder="1" applyAlignment="1" applyProtection="0">
      <alignment vertical="center" wrapText="1"/>
    </xf>
    <xf numFmtId="3" fontId="3" fillId="2" borderId="8" applyNumberFormat="1" applyFont="1" applyFill="1" applyBorder="1" applyAlignment="1" applyProtection="0">
      <alignment vertical="center" wrapText="1"/>
    </xf>
    <xf numFmtId="0" fontId="3" fillId="2" borderId="9" applyNumberFormat="1" applyFont="1" applyFill="1" applyBorder="1" applyAlignment="1" applyProtection="0">
      <alignment vertical="center" wrapText="1"/>
    </xf>
    <xf numFmtId="3" fontId="3" fillId="2" borderId="10" applyNumberFormat="1" applyFont="1" applyFill="1" applyBorder="1" applyAlignment="1" applyProtection="0">
      <alignment vertical="center" wrapText="1"/>
    </xf>
    <xf numFmtId="0" fontId="3" fillId="2" borderId="11" applyNumberFormat="1" applyFont="1" applyFill="1" applyBorder="1" applyAlignment="1" applyProtection="0">
      <alignment vertical="center" wrapText="1"/>
    </xf>
    <xf numFmtId="49" fontId="3" fillId="2" borderId="12" applyNumberFormat="1" applyFont="1" applyFill="1" applyBorder="1" applyAlignment="1" applyProtection="0">
      <alignment vertical="center" wrapText="1"/>
    </xf>
    <xf numFmtId="3" fontId="3" fillId="2" borderId="13" applyNumberFormat="1" applyFont="1" applyFill="1" applyBorder="1" applyAlignment="1" applyProtection="0">
      <alignment vertical="center" wrapText="1"/>
    </xf>
    <xf numFmtId="3" fontId="3" fillId="2" borderId="4" applyNumberFormat="1" applyFont="1" applyFill="1" applyBorder="1" applyAlignment="1" applyProtection="0">
      <alignment vertical="center" wrapText="1"/>
    </xf>
    <xf numFmtId="0" fontId="4" fillId="2" borderId="5" applyNumberFormat="1" applyFont="1" applyFill="1" applyBorder="1" applyAlignment="1" applyProtection="0">
      <alignment vertical="bottom" wrapText="1"/>
    </xf>
    <xf numFmtId="0" fontId="3" fillId="2" borderId="4" applyNumberFormat="0" applyFont="1" applyFill="1" applyBorder="1" applyAlignment="1" applyProtection="0">
      <alignment vertical="center" wrapText="1"/>
    </xf>
    <xf numFmtId="49" fontId="3" fillId="2" borderId="5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 wrapText="1"/>
    </xf>
    <xf numFmtId="3" fontId="3" fillId="2" borderId="1" applyNumberFormat="1" applyFont="1" applyFill="1" applyBorder="1" applyAlignment="1" applyProtection="0">
      <alignment vertical="bottom" wrapText="1"/>
    </xf>
    <xf numFmtId="49" fontId="4" fillId="2" borderId="1" applyNumberFormat="1" applyFont="1" applyFill="1" applyBorder="1" applyAlignment="1" applyProtection="0">
      <alignment vertical="bottom" wrapText="1"/>
    </xf>
    <xf numFmtId="0" fontId="4" fillId="2" borderId="1" applyNumberFormat="1" applyFont="1" applyFill="1" applyBorder="1" applyAlignment="1" applyProtection="0">
      <alignment vertical="bottom" wrapText="1"/>
    </xf>
    <xf numFmtId="0" fontId="3" fillId="2" borderId="2" applyNumberFormat="0" applyFont="1" applyFill="1" applyBorder="1" applyAlignment="1" applyProtection="0">
      <alignment vertical="bottom" wrapText="1"/>
    </xf>
    <xf numFmtId="0" fontId="3" fillId="2" borderId="1" applyNumberFormat="1" applyFont="1" applyFill="1" applyBorder="1" applyAlignment="1" applyProtection="0">
      <alignment vertical="bottom" wrapText="1"/>
    </xf>
    <xf numFmtId="49" fontId="3" fillId="2" borderId="1" applyNumberFormat="1" applyFont="1" applyFill="1" applyBorder="1" applyAlignment="1" applyProtection="0">
      <alignment vertical="bottom" wrapText="1"/>
    </xf>
    <xf numFmtId="0" fontId="3" fillId="2" borderId="9" applyNumberFormat="1" applyFont="1" applyFill="1" applyBorder="1" applyAlignment="1" applyProtection="0">
      <alignment vertical="bottom" wrapText="1"/>
    </xf>
    <xf numFmtId="0" fontId="3" fillId="2" borderId="14" applyNumberFormat="1" applyFont="1" applyFill="1" applyBorder="1" applyAlignment="1" applyProtection="0">
      <alignment vertical="bottom" wrapText="1"/>
    </xf>
    <xf numFmtId="0" fontId="3" fillId="2" borderId="15" applyNumberFormat="1" applyFont="1" applyFill="1" applyBorder="1" applyAlignment="1" applyProtection="0">
      <alignment vertical="bottom" wrapText="1"/>
    </xf>
    <xf numFmtId="0" fontId="4" fillId="2" borderId="1" applyNumberFormat="0" applyFont="1" applyFill="1" applyBorder="1" applyAlignment="1" applyProtection="0">
      <alignment vertical="bottom" wrapText="1"/>
    </xf>
    <xf numFmtId="49" fontId="3" fillId="2" borderId="1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3" fillId="2" borderId="16" applyNumberFormat="1" applyFont="1" applyFill="1" applyBorder="1" applyAlignment="1" applyProtection="0">
      <alignment vertical="bottom" wrapText="1"/>
    </xf>
    <xf numFmtId="0" fontId="4" fillId="2" borderId="3" applyNumberFormat="1" applyFont="1" applyFill="1" applyBorder="1" applyAlignment="1" applyProtection="0">
      <alignment vertical="bottom" wrapText="1"/>
    </xf>
    <xf numFmtId="0" fontId="3" fillId="2" borderId="4" applyNumberFormat="1" applyFont="1" applyFill="1" applyBorder="1" applyAlignment="1" applyProtection="0">
      <alignment vertical="bottom" wrapText="1"/>
    </xf>
    <xf numFmtId="0" fontId="3" fillId="2" borderId="5" applyNumberFormat="1" applyFont="1" applyFill="1" applyBorder="1" applyAlignment="1" applyProtection="0">
      <alignment vertical="bottom" wrapText="1"/>
    </xf>
    <xf numFmtId="3" fontId="4" fillId="2" borderId="1" applyNumberFormat="1" applyFont="1" applyFill="1" applyBorder="1" applyAlignment="1" applyProtection="0">
      <alignment vertical="bottom" wrapText="1"/>
    </xf>
    <xf numFmtId="0" fontId="6" fillId="2" borderId="17" applyNumberFormat="0" applyFont="1" applyFill="1" applyBorder="1" applyAlignment="1" applyProtection="0">
      <alignment vertical="bottom" wrapText="1"/>
    </xf>
    <xf numFmtId="0" fontId="3" fillId="2" borderId="18" applyNumberFormat="1" applyFont="1" applyFill="1" applyBorder="1" applyAlignment="1" applyProtection="0">
      <alignment vertical="bottom" wrapText="1"/>
    </xf>
    <xf numFmtId="0" fontId="3" fillId="2" borderId="19" applyNumberFormat="1" applyFont="1" applyFill="1" applyBorder="1" applyAlignment="1" applyProtection="0">
      <alignment vertical="bottom" wrapText="1"/>
    </xf>
    <xf numFmtId="0" fontId="3" fillId="2" borderId="20" applyNumberFormat="1" applyFont="1" applyFill="1" applyBorder="1" applyAlignment="1" applyProtection="0">
      <alignment vertical="bottom" wrapText="1"/>
    </xf>
    <xf numFmtId="0" fontId="3" fillId="2" borderId="21" applyNumberFormat="1" applyFont="1" applyFill="1" applyBorder="1" applyAlignment="1" applyProtection="0">
      <alignment vertical="bottom" wrapText="1"/>
    </xf>
    <xf numFmtId="3" fontId="4" fillId="2" borderId="5" applyNumberFormat="1" applyFont="1" applyFill="1" applyBorder="1" applyAlignment="1" applyProtection="0">
      <alignment vertical="bottom" wrapText="1"/>
    </xf>
    <xf numFmtId="0" fontId="3" fillId="2" borderId="4" applyNumberFormat="0" applyFont="1" applyFill="1" applyBorder="1" applyAlignment="1" applyProtection="0">
      <alignment vertical="bottom" wrapText="1"/>
    </xf>
    <xf numFmtId="0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7" applyNumberFormat="1" applyFont="1" applyFill="1" applyBorder="1" applyAlignment="1" applyProtection="0">
      <alignment vertical="bottom" wrapText="1"/>
    </xf>
    <xf numFmtId="0" fontId="3" fillId="2" borderId="22" applyNumberFormat="0" applyFont="1" applyFill="1" applyBorder="1" applyAlignment="1" applyProtection="0">
      <alignment vertical="bottom" wrapText="1"/>
    </xf>
    <xf numFmtId="0" fontId="3" fillId="2" borderId="3" applyNumberFormat="1" applyFont="1" applyFill="1" applyBorder="1" applyAlignment="1" applyProtection="0">
      <alignment vertical="bottom" wrapText="1"/>
    </xf>
    <xf numFmtId="0" fontId="3" fillId="2" borderId="6" applyNumberFormat="1" applyFont="1" applyFill="1" applyBorder="1" applyAlignment="1" applyProtection="0">
      <alignment vertical="bottom" wrapText="1"/>
    </xf>
    <xf numFmtId="0" fontId="3" fillId="2" borderId="2" applyNumberFormat="1" applyFont="1" applyFill="1" applyBorder="1" applyAlignment="1" applyProtection="0">
      <alignment vertical="bottom" wrapText="1"/>
    </xf>
    <xf numFmtId="0" fontId="3" fillId="2" borderId="22" applyNumberFormat="1" applyFont="1" applyFill="1" applyBorder="1" applyAlignment="1" applyProtection="0">
      <alignment vertical="bottom" wrapText="1"/>
    </xf>
    <xf numFmtId="0" fontId="3" fillId="2" borderId="23" applyNumberFormat="1" applyFont="1" applyFill="1" applyBorder="1" applyAlignment="1" applyProtection="0">
      <alignment vertical="bottom" wrapText="1"/>
    </xf>
    <xf numFmtId="0" fontId="3" fillId="2" borderId="24" applyNumberFormat="1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bottom" wrapText="1"/>
    </xf>
    <xf numFmtId="0" fontId="3" fillId="2" borderId="11" applyNumberFormat="1" applyFont="1" applyFill="1" applyBorder="1" applyAlignment="1" applyProtection="0">
      <alignment vertical="bottom" wrapText="1"/>
    </xf>
    <xf numFmtId="0" fontId="3" fillId="2" borderId="12" applyNumberFormat="1" applyFont="1" applyFill="1" applyBorder="1" applyAlignment="1" applyProtection="0">
      <alignment vertical="bottom" wrapText="1"/>
    </xf>
    <xf numFmtId="0" fontId="4" fillId="2" borderId="25" applyNumberFormat="1" applyFont="1" applyFill="1" applyBorder="1" applyAlignment="1" applyProtection="0">
      <alignment vertical="bottom" wrapText="1"/>
    </xf>
    <xf numFmtId="0" fontId="4" fillId="2" borderId="5" applyNumberFormat="0" applyFont="1" applyFill="1" applyBorder="1" applyAlignment="1" applyProtection="0">
      <alignment vertical="bottom" wrapText="1"/>
    </xf>
    <xf numFmtId="0" fontId="7" applyNumberFormat="1" applyFont="1" applyFill="0" applyBorder="0" applyAlignment="1" applyProtection="0">
      <alignment vertical="bottom"/>
    </xf>
    <xf numFmtId="0" fontId="7" fillId="3" borderId="26" applyNumberFormat="0" applyFont="1" applyFill="1" applyBorder="1" applyAlignment="1" applyProtection="0">
      <alignment vertical="bottom"/>
    </xf>
    <xf numFmtId="0" fontId="7" fillId="3" borderId="27" applyNumberFormat="0" applyFont="1" applyFill="1" applyBorder="1" applyAlignment="1" applyProtection="0">
      <alignment vertical="bottom"/>
    </xf>
    <xf numFmtId="49" fontId="9" fillId="3" borderId="28" applyNumberFormat="1" applyFont="1" applyFill="1" applyBorder="1" applyAlignment="1" applyProtection="0">
      <alignment horizontal="right" vertical="bottom"/>
    </xf>
    <xf numFmtId="49" fontId="7" fillId="3" borderId="28" applyNumberFormat="1" applyFont="1" applyFill="1" applyBorder="1" applyAlignment="1" applyProtection="0">
      <alignment vertical="bottom"/>
    </xf>
    <xf numFmtId="49" fontId="9" fillId="3" borderId="28" applyNumberFormat="1" applyFont="1" applyFill="1" applyBorder="1" applyAlignment="1" applyProtection="0">
      <alignment vertical="bottom"/>
    </xf>
    <xf numFmtId="49" fontId="7" fillId="3" borderId="29" applyNumberFormat="1" applyFont="1" applyFill="1" applyBorder="1" applyAlignment="1" applyProtection="0">
      <alignment vertical="bottom"/>
    </xf>
    <xf numFmtId="49" fontId="9" fillId="4" borderId="28" applyNumberFormat="1" applyFont="1" applyFill="1" applyBorder="1" applyAlignment="1" applyProtection="0">
      <alignment vertical="bottom"/>
    </xf>
    <xf numFmtId="49" fontId="9" fillId="5" borderId="28" applyNumberFormat="1" applyFont="1" applyFill="1" applyBorder="1" applyAlignment="1" applyProtection="0">
      <alignment vertical="bottom"/>
    </xf>
    <xf numFmtId="49" fontId="7" fillId="3" borderId="28" applyNumberFormat="1" applyFont="1" applyFill="1" applyBorder="1" applyAlignment="1" applyProtection="0">
      <alignment horizontal="left" vertical="bottom"/>
    </xf>
    <xf numFmtId="49" fontId="9" fillId="6" borderId="26" applyNumberFormat="1" applyFont="1" applyFill="1" applyBorder="1" applyAlignment="1" applyProtection="0">
      <alignment vertical="bottom"/>
    </xf>
    <xf numFmtId="0" fontId="7" borderId="30" applyNumberFormat="0" applyFont="1" applyFill="0" applyBorder="1" applyAlignment="1" applyProtection="0">
      <alignment vertical="bottom"/>
    </xf>
    <xf numFmtId="0" fontId="7" fillId="6" borderId="31" applyNumberFormat="0" applyFont="1" applyFill="1" applyBorder="1" applyAlignment="1" applyProtection="0">
      <alignment vertical="bottom"/>
    </xf>
    <xf numFmtId="0" fontId="7" borderId="32" applyNumberFormat="0" applyFont="1" applyFill="0" applyBorder="1" applyAlignment="1" applyProtection="0">
      <alignment vertical="bottom"/>
    </xf>
    <xf numFmtId="0" fontId="7" borderId="33" applyNumberFormat="0" applyFont="1" applyFill="0" applyBorder="1" applyAlignment="1" applyProtection="0">
      <alignment vertical="bottom"/>
    </xf>
    <xf numFmtId="0" fontId="7" fillId="7" borderId="34" applyNumberFormat="0" applyFont="1" applyFill="1" applyBorder="1" applyAlignment="1" applyProtection="0">
      <alignment vertical="bottom"/>
    </xf>
    <xf numFmtId="59" fontId="7" fillId="4" borderId="35" applyNumberFormat="1" applyFont="1" applyFill="1" applyBorder="1" applyAlignment="1" applyProtection="0">
      <alignment vertical="bottom"/>
    </xf>
    <xf numFmtId="0" fontId="7" fillId="7" borderId="32" applyNumberFormat="0" applyFont="1" applyFill="1" applyBorder="1" applyAlignment="1" applyProtection="0">
      <alignment vertical="bottom"/>
    </xf>
    <xf numFmtId="59" fontId="7" fillId="5" borderId="31" applyNumberFormat="1" applyFont="1" applyFill="1" applyBorder="1" applyAlignment="1" applyProtection="0">
      <alignment vertical="bottom"/>
    </xf>
    <xf numFmtId="59" fontId="7" fillId="7" borderId="36" applyNumberFormat="1" applyFont="1" applyFill="1" applyBorder="1" applyAlignment="1" applyProtection="0">
      <alignment vertical="bottom"/>
    </xf>
    <xf numFmtId="49" fontId="7" fillId="6" borderId="26" applyNumberFormat="1" applyFont="1" applyFill="1" applyBorder="1" applyAlignment="1" applyProtection="0">
      <alignment vertical="bottom"/>
    </xf>
    <xf numFmtId="0" fontId="7" borderId="37" applyNumberFormat="0" applyFont="1" applyFill="0" applyBorder="1" applyAlignment="1" applyProtection="0">
      <alignment vertical="bottom"/>
    </xf>
    <xf numFmtId="3" fontId="7" fillId="6" borderId="31" applyNumberFormat="1" applyFont="1" applyFill="1" applyBorder="1" applyAlignment="1" applyProtection="0">
      <alignment horizontal="right" vertical="bottom"/>
    </xf>
    <xf numFmtId="49" fontId="7" borderId="38" applyNumberFormat="1" applyFont="1" applyFill="0" applyBorder="1" applyAlignment="1" applyProtection="0">
      <alignment vertical="bottom"/>
    </xf>
    <xf numFmtId="0" fontId="7" borderId="38" applyNumberFormat="0" applyFont="1" applyFill="0" applyBorder="1" applyAlignment="1" applyProtection="0">
      <alignment vertical="bottom"/>
    </xf>
    <xf numFmtId="49" fontId="7" fillId="6" borderId="31" applyNumberFormat="1" applyFont="1" applyFill="1" applyBorder="1" applyAlignment="1" applyProtection="0">
      <alignment vertical="bottom"/>
    </xf>
    <xf numFmtId="60" fontId="7" borderId="39" applyNumberFormat="1" applyFont="1" applyFill="0" applyBorder="1" applyAlignment="1" applyProtection="0">
      <alignment horizontal="right" vertical="bottom"/>
    </xf>
    <xf numFmtId="0" fontId="7" fillId="7" borderId="40" applyNumberFormat="0" applyFont="1" applyFill="1" applyBorder="1" applyAlignment="1" applyProtection="0">
      <alignment vertical="bottom"/>
    </xf>
    <xf numFmtId="0" fontId="7" fillId="7" borderId="38" applyNumberFormat="0" applyFont="1" applyFill="1" applyBorder="1" applyAlignment="1" applyProtection="0">
      <alignment vertical="bottom"/>
    </xf>
    <xf numFmtId="59" fontId="7" fillId="5" borderId="31" applyNumberFormat="1" applyFont="1" applyFill="1" applyBorder="1" applyAlignment="1" applyProtection="0">
      <alignment horizontal="right" vertical="bottom"/>
    </xf>
    <xf numFmtId="59" fontId="7" fillId="7" borderId="41" applyNumberFormat="1" applyFont="1" applyFill="1" applyBorder="1" applyAlignment="1" applyProtection="0">
      <alignment vertical="bottom"/>
    </xf>
    <xf numFmtId="0" fontId="7" fillId="6" borderId="31" applyNumberFormat="1" applyFont="1" applyFill="1" applyBorder="1" applyAlignment="1" applyProtection="0">
      <alignment vertical="bottom"/>
    </xf>
    <xf numFmtId="0" fontId="7" fillId="6" borderId="31" applyNumberFormat="1" applyFont="1" applyFill="1" applyBorder="1" applyAlignment="1" applyProtection="0">
      <alignment horizontal="right" vertical="bottom"/>
    </xf>
    <xf numFmtId="0" fontId="7" borderId="39" applyNumberFormat="1" applyFont="1" applyFill="0" applyBorder="1" applyAlignment="1" applyProtection="0">
      <alignment horizontal="right" vertical="bottom"/>
    </xf>
    <xf numFmtId="49" fontId="7" fillId="7" borderId="38" applyNumberFormat="1" applyFont="1" applyFill="1" applyBorder="1" applyAlignment="1" applyProtection="0">
      <alignment vertical="bottom"/>
    </xf>
    <xf numFmtId="3" fontId="7" fillId="6" borderId="31" applyNumberFormat="1" applyFont="1" applyFill="1" applyBorder="1" applyAlignment="1" applyProtection="0">
      <alignment vertical="bottom"/>
    </xf>
    <xf numFmtId="3" fontId="9" fillId="6" borderId="31" applyNumberFormat="1" applyFont="1" applyFill="1" applyBorder="1" applyAlignment="1" applyProtection="0">
      <alignment horizontal="right" vertical="bottom"/>
    </xf>
    <xf numFmtId="60" fontId="9" borderId="39" applyNumberFormat="1" applyFont="1" applyFill="0" applyBorder="1" applyAlignment="1" applyProtection="0">
      <alignment horizontal="right" vertical="bottom"/>
    </xf>
    <xf numFmtId="59" fontId="9" fillId="4" borderId="35" applyNumberFormat="1" applyFont="1" applyFill="1" applyBorder="1" applyAlignment="1" applyProtection="0">
      <alignment vertical="bottom"/>
    </xf>
    <xf numFmtId="59" fontId="9" fillId="5" borderId="31" applyNumberFormat="1" applyFont="1" applyFill="1" applyBorder="1" applyAlignment="1" applyProtection="0">
      <alignment horizontal="right" vertical="bottom"/>
    </xf>
    <xf numFmtId="0" fontId="9" fillId="6" borderId="26" applyNumberFormat="0" applyFont="1" applyFill="1" applyBorder="1" applyAlignment="1" applyProtection="0">
      <alignment vertical="bottom"/>
    </xf>
    <xf numFmtId="0" fontId="7" borderId="39" applyNumberFormat="0" applyFont="1" applyFill="0" applyBorder="1" applyAlignment="1" applyProtection="0">
      <alignment vertical="bottom"/>
    </xf>
    <xf numFmtId="0" fontId="7" borderId="42" applyNumberFormat="0" applyFont="1" applyFill="0" applyBorder="1" applyAlignment="1" applyProtection="0">
      <alignment vertical="bottom"/>
    </xf>
    <xf numFmtId="0" fontId="7" fillId="6" borderId="43" applyNumberFormat="1" applyFont="1" applyFill="1" applyBorder="1" applyAlignment="1" applyProtection="0">
      <alignment horizontal="right" vertical="bottom"/>
    </xf>
    <xf numFmtId="0" fontId="7" borderId="44" applyNumberFormat="0" applyFont="1" applyFill="0" applyBorder="1" applyAlignment="1" applyProtection="0">
      <alignment vertical="bottom"/>
    </xf>
    <xf numFmtId="49" fontId="7" borderId="44" applyNumberFormat="1" applyFont="1" applyFill="0" applyBorder="1" applyAlignment="1" applyProtection="0">
      <alignment vertical="bottom"/>
    </xf>
    <xf numFmtId="49" fontId="7" fillId="6" borderId="43" applyNumberFormat="1" applyFont="1" applyFill="1" applyBorder="1" applyAlignment="1" applyProtection="0">
      <alignment vertical="bottom"/>
    </xf>
    <xf numFmtId="60" fontId="7" borderId="45" applyNumberFormat="1" applyFont="1" applyFill="0" applyBorder="1" applyAlignment="1" applyProtection="0">
      <alignment horizontal="right" vertical="bottom"/>
    </xf>
    <xf numFmtId="0" fontId="7" fillId="7" borderId="46" applyNumberFormat="0" applyFont="1" applyFill="1" applyBorder="1" applyAlignment="1" applyProtection="0">
      <alignment vertical="bottom"/>
    </xf>
    <xf numFmtId="59" fontId="7" fillId="4" borderId="47" applyNumberFormat="1" applyFont="1" applyFill="1" applyBorder="1" applyAlignment="1" applyProtection="0">
      <alignment vertical="bottom"/>
    </xf>
    <xf numFmtId="0" fontId="7" fillId="7" borderId="44" applyNumberFormat="0" applyFont="1" applyFill="1" applyBorder="1" applyAlignment="1" applyProtection="0">
      <alignment vertical="bottom"/>
    </xf>
    <xf numFmtId="59" fontId="7" fillId="5" borderId="43" applyNumberFormat="1" applyFont="1" applyFill="1" applyBorder="1" applyAlignment="1" applyProtection="0">
      <alignment vertical="bottom"/>
    </xf>
    <xf numFmtId="59" fontId="7" fillId="7" borderId="48" applyNumberFormat="1" applyFont="1" applyFill="1" applyBorder="1" applyAlignment="1" applyProtection="0">
      <alignment vertical="bottom"/>
    </xf>
    <xf numFmtId="0" fontId="7" borderId="49" applyNumberFormat="0" applyFont="1" applyFill="0" applyBorder="1" applyAlignment="1" applyProtection="0">
      <alignment vertical="bottom"/>
    </xf>
    <xf numFmtId="3" fontId="9" fillId="6" borderId="50" applyNumberFormat="1" applyFont="1" applyFill="1" applyBorder="1" applyAlignment="1" applyProtection="0">
      <alignment horizontal="right" vertical="bottom"/>
    </xf>
    <xf numFmtId="0" fontId="7" borderId="51" applyNumberFormat="0" applyFont="1" applyFill="0" applyBorder="1" applyAlignment="1" applyProtection="0">
      <alignment vertical="bottom"/>
    </xf>
    <xf numFmtId="0" fontId="7" fillId="6" borderId="50" applyNumberFormat="0" applyFont="1" applyFill="1" applyBorder="1" applyAlignment="1" applyProtection="0">
      <alignment vertical="bottom"/>
    </xf>
    <xf numFmtId="60" fontId="9" borderId="52" applyNumberFormat="1" applyFont="1" applyFill="0" applyBorder="1" applyAlignment="1" applyProtection="0">
      <alignment horizontal="right" vertical="bottom"/>
    </xf>
    <xf numFmtId="0" fontId="7" fillId="7" borderId="53" applyNumberFormat="0" applyFont="1" applyFill="1" applyBorder="1" applyAlignment="1" applyProtection="0">
      <alignment vertical="bottom"/>
    </xf>
    <xf numFmtId="59" fontId="9" fillId="4" borderId="54" applyNumberFormat="1" applyFont="1" applyFill="1" applyBorder="1" applyAlignment="1" applyProtection="0">
      <alignment vertical="bottom"/>
    </xf>
    <xf numFmtId="0" fontId="7" fillId="7" borderId="51" applyNumberFormat="0" applyFont="1" applyFill="1" applyBorder="1" applyAlignment="1" applyProtection="0">
      <alignment vertical="bottom"/>
    </xf>
    <xf numFmtId="59" fontId="9" fillId="5" borderId="50" applyNumberFormat="1" applyFont="1" applyFill="1" applyBorder="1" applyAlignment="1" applyProtection="0">
      <alignment vertical="bottom"/>
    </xf>
    <xf numFmtId="59" fontId="7" fillId="7" borderId="55" applyNumberFormat="1" applyFont="1" applyFill="1" applyBorder="1" applyAlignment="1" applyProtection="0">
      <alignment vertical="bottom"/>
    </xf>
    <xf numFmtId="3" fontId="7" fillId="6" borderId="43" applyNumberFormat="1" applyFont="1" applyFill="1" applyBorder="1" applyAlignment="1" applyProtection="0">
      <alignment horizontal="right" vertical="bottom"/>
    </xf>
    <xf numFmtId="0" fontId="7" fillId="6" borderId="43" applyNumberFormat="0" applyFont="1" applyFill="1" applyBorder="1" applyAlignment="1" applyProtection="0">
      <alignment vertical="bottom"/>
    </xf>
    <xf numFmtId="0" fontId="7" borderId="39" applyNumberFormat="1" applyFont="1" applyFill="0" applyBorder="1" applyAlignment="1" applyProtection="0">
      <alignment vertical="bottom"/>
    </xf>
    <xf numFmtId="0" fontId="7" fillId="6" borderId="43" applyNumberFormat="0" applyFont="1" applyFill="1" applyBorder="1" applyAlignment="1" applyProtection="0">
      <alignment horizontal="right" vertical="bottom"/>
    </xf>
    <xf numFmtId="0" fontId="7" fillId="6" borderId="50" applyNumberFormat="1" applyFont="1" applyFill="1" applyBorder="1" applyAlignment="1" applyProtection="0">
      <alignment vertical="bottom"/>
    </xf>
    <xf numFmtId="3" fontId="7" fillId="6" borderId="50" applyNumberFormat="1" applyFont="1" applyFill="1" applyBorder="1" applyAlignment="1" applyProtection="0">
      <alignment horizontal="right" vertical="bottom"/>
    </xf>
    <xf numFmtId="49" fontId="7" borderId="51" applyNumberFormat="1" applyFont="1" applyFill="0" applyBorder="1" applyAlignment="1" applyProtection="0">
      <alignment vertical="bottom"/>
    </xf>
    <xf numFmtId="60" fontId="7" borderId="52" applyNumberFormat="1" applyFont="1" applyFill="0" applyBorder="1" applyAlignment="1" applyProtection="0">
      <alignment horizontal="right" vertical="bottom"/>
    </xf>
    <xf numFmtId="59" fontId="7" fillId="4" borderId="54" applyNumberFormat="1" applyFont="1" applyFill="1" applyBorder="1" applyAlignment="1" applyProtection="0">
      <alignment vertical="bottom"/>
    </xf>
    <xf numFmtId="59" fontId="7" fillId="5" borderId="50" applyNumberFormat="1" applyFont="1" applyFill="1" applyBorder="1" applyAlignment="1" applyProtection="0">
      <alignment vertical="bottom"/>
    </xf>
    <xf numFmtId="59" fontId="9" fillId="5" borderId="31" applyNumberFormat="1" applyFont="1" applyFill="1" applyBorder="1" applyAlignment="1" applyProtection="0">
      <alignment vertical="bottom"/>
    </xf>
    <xf numFmtId="49" fontId="7" fillId="6" borderId="56" applyNumberFormat="1" applyFont="1" applyFill="1" applyBorder="1" applyAlignment="1" applyProtection="0">
      <alignment vertical="bottom"/>
    </xf>
    <xf numFmtId="3" fontId="7" borderId="44" applyNumberFormat="1" applyFont="1" applyFill="0" applyBorder="1" applyAlignment="1" applyProtection="0">
      <alignment vertical="bottom"/>
    </xf>
    <xf numFmtId="3" fontId="7" fillId="6" borderId="43" applyNumberFormat="1" applyFont="1" applyFill="1" applyBorder="1" applyAlignment="1" applyProtection="0">
      <alignment vertical="bottom"/>
    </xf>
    <xf numFmtId="3" fontId="7" fillId="6" borderId="50" applyNumberFormat="1" applyFont="1" applyFill="1" applyBorder="1" applyAlignment="1" applyProtection="0">
      <alignment vertical="bottom"/>
    </xf>
    <xf numFmtId="0" fontId="7" fillId="6" borderId="43" applyNumberFormat="1" applyFont="1" applyFill="1" applyBorder="1" applyAlignment="1" applyProtection="0">
      <alignment vertical="bottom"/>
    </xf>
    <xf numFmtId="4" fontId="9" fillId="6" borderId="50" applyNumberFormat="1" applyFont="1" applyFill="1" applyBorder="1" applyAlignment="1" applyProtection="0">
      <alignment horizontal="right" vertical="bottom"/>
    </xf>
    <xf numFmtId="0" fontId="9" fillId="6" borderId="50" applyNumberFormat="1" applyFont="1" applyFill="1" applyBorder="1" applyAlignment="1" applyProtection="0">
      <alignment horizontal="right" vertical="bottom"/>
    </xf>
    <xf numFmtId="0" fontId="7" borderId="45" applyNumberFormat="0" applyFont="1" applyFill="0" applyBorder="1" applyAlignment="1" applyProtection="0">
      <alignment vertical="bottom"/>
    </xf>
    <xf numFmtId="59" fontId="9" borderId="52" applyNumberFormat="1" applyFont="1" applyFill="0" applyBorder="1" applyAlignment="1" applyProtection="0">
      <alignment horizontal="right" vertical="bottom"/>
    </xf>
    <xf numFmtId="3" fontId="7" borderId="38" applyNumberFormat="1" applyFont="1" applyFill="0" applyBorder="1" applyAlignment="1" applyProtection="0">
      <alignment vertical="bottom"/>
    </xf>
    <xf numFmtId="4" fontId="9" fillId="6" borderId="31" applyNumberFormat="1" applyFont="1" applyFill="1" applyBorder="1" applyAlignment="1" applyProtection="0">
      <alignment horizontal="right" vertical="bottom"/>
    </xf>
    <xf numFmtId="59" fontId="9" borderId="39" applyNumberFormat="1" applyFont="1" applyFill="0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7a7a7"/>
      <rgbColor rgb="ffff0000"/>
      <rgbColor rgb="ffbfbfbf"/>
      <rgbColor rgb="ffcfe2f3"/>
      <rgbColor rgb="ff6fa8dc"/>
      <rgbColor rgb="ffd8d8d8"/>
      <rgbColor rgb="ffddddd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35"/>
  <sheetViews>
    <sheetView workbookViewId="0" showGridLines="0" defaultGridColor="1"/>
  </sheetViews>
  <sheetFormatPr defaultColWidth="11.1429" defaultRowHeight="15" customHeight="1" outlineLevelRow="0" outlineLevelCol="0"/>
  <cols>
    <col min="1" max="1" width="10.5781" style="1" customWidth="1"/>
    <col min="2" max="2" width="32.4453" style="1" customWidth="1"/>
    <col min="3" max="3" width="21.8672" style="1" customWidth="1"/>
    <col min="4" max="4" width="22.1562" style="1" customWidth="1"/>
    <col min="5" max="7" width="21.5781" style="1" customWidth="1"/>
    <col min="8" max="16384" width="11.1562" style="1" customWidth="1"/>
  </cols>
  <sheetData>
    <row r="1" ht="16.6" customHeight="1">
      <c r="A1" s="2"/>
      <c r="B1" s="2"/>
      <c r="C1" s="2"/>
      <c r="D1" s="2"/>
      <c r="E1" s="2"/>
      <c r="F1" s="2"/>
      <c r="G1" s="2"/>
    </row>
    <row r="2" ht="16.6" customHeight="1">
      <c r="A2" s="2"/>
      <c r="B2" s="2"/>
      <c r="C2" s="2"/>
      <c r="D2" s="2"/>
      <c r="E2" s="2"/>
      <c r="F2" s="2"/>
      <c r="G2" s="2"/>
    </row>
    <row r="3" ht="15.5" customHeight="1">
      <c r="A3" s="3"/>
      <c r="B3" t="s" s="4">
        <v>0</v>
      </c>
      <c r="C3" s="3"/>
      <c r="D3" s="3"/>
      <c r="E3" s="3"/>
      <c r="F3" s="3"/>
      <c r="G3" s="3"/>
    </row>
    <row r="4" ht="15.5" customHeight="1">
      <c r="A4" s="3"/>
      <c r="B4" s="3"/>
      <c r="C4" s="3"/>
      <c r="D4" s="3"/>
      <c r="E4" s="3"/>
      <c r="F4" s="3"/>
      <c r="G4" s="3"/>
    </row>
    <row r="5" ht="15.5" customHeight="1">
      <c r="A5" s="3"/>
      <c r="B5" s="5"/>
      <c r="C5" s="3"/>
      <c r="D5" s="3"/>
      <c r="E5" s="3"/>
      <c r="F5" s="3"/>
      <c r="G5" s="3"/>
    </row>
    <row r="6" ht="15.5" customHeight="1">
      <c r="A6" s="3"/>
      <c r="B6" s="5"/>
      <c r="C6" s="3"/>
      <c r="D6" s="3"/>
      <c r="E6" s="3"/>
      <c r="F6" s="3"/>
      <c r="G6" s="3"/>
    </row>
    <row r="7" ht="15.5" customHeight="1">
      <c r="A7" s="3"/>
      <c r="B7" s="5"/>
      <c r="C7" t="s" s="6">
        <v>1</v>
      </c>
      <c r="D7" t="s" s="4">
        <v>2</v>
      </c>
      <c r="E7" t="s" s="7">
        <v>3</v>
      </c>
      <c r="F7" t="s" s="7">
        <v>4</v>
      </c>
      <c r="G7" t="s" s="7">
        <v>5</v>
      </c>
    </row>
    <row r="8" ht="15.5" customHeight="1">
      <c r="A8" s="3"/>
      <c r="B8" s="5"/>
      <c r="C8" s="3"/>
      <c r="D8" s="3"/>
      <c r="E8" s="3"/>
      <c r="F8" s="3"/>
      <c r="G8" s="3"/>
    </row>
    <row r="9" ht="15.5" customHeight="1">
      <c r="A9" s="3"/>
      <c r="B9" s="5"/>
      <c r="C9" s="3"/>
      <c r="D9" s="3"/>
      <c r="E9" s="3"/>
      <c r="F9" s="3"/>
      <c r="G9" s="3"/>
    </row>
    <row r="10" ht="15.5" customHeight="1">
      <c r="A10" s="8"/>
      <c r="B10" t="s" s="9">
        <v>6</v>
      </c>
      <c r="C10" s="8"/>
      <c r="D10" s="8"/>
      <c r="E10" s="8"/>
      <c r="F10" s="8"/>
      <c r="G10" s="8"/>
    </row>
    <row r="11" ht="15.5" customHeight="1">
      <c r="A11" s="10">
        <v>3000</v>
      </c>
      <c r="B11" t="s" s="11">
        <v>7</v>
      </c>
      <c r="C11" s="12">
        <v>140000</v>
      </c>
      <c r="D11" s="10">
        <v>155000</v>
      </c>
      <c r="E11" s="10">
        <v>251000</v>
      </c>
      <c r="F11" s="10">
        <f>SUM('Intäkter, specificerad'!F20)</f>
        <v>231000</v>
      </c>
      <c r="G11" s="10">
        <f>SUM('Intäkter, specificerad'!G20)</f>
        <v>231000</v>
      </c>
    </row>
    <row r="12" ht="15.5" customHeight="1">
      <c r="A12" s="13">
        <v>3100</v>
      </c>
      <c r="B12" t="s" s="14">
        <v>8</v>
      </c>
      <c r="C12" s="13">
        <v>500</v>
      </c>
      <c r="D12" s="13">
        <v>600</v>
      </c>
      <c r="E12" s="13">
        <v>500</v>
      </c>
      <c r="F12" s="13">
        <v>50</v>
      </c>
      <c r="G12" s="13">
        <v>50</v>
      </c>
    </row>
    <row r="13" ht="15.5" customHeight="1">
      <c r="A13" s="13">
        <v>3111</v>
      </c>
      <c r="B13" t="s" s="14">
        <v>9</v>
      </c>
      <c r="C13" s="3"/>
      <c r="D13" s="13">
        <v>2500</v>
      </c>
      <c r="E13" s="13">
        <v>1000</v>
      </c>
      <c r="F13" s="13">
        <v>0</v>
      </c>
      <c r="G13" s="13">
        <v>0</v>
      </c>
    </row>
    <row r="14" ht="15.5" customHeight="1">
      <c r="A14" s="13">
        <v>3200</v>
      </c>
      <c r="B14" t="s" s="14">
        <v>10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ht="15.5" customHeight="1">
      <c r="A15" s="13">
        <v>3300</v>
      </c>
      <c r="B15" t="s" s="14">
        <v>11</v>
      </c>
      <c r="C15" s="5">
        <v>191100</v>
      </c>
      <c r="D15" s="13">
        <v>308970</v>
      </c>
      <c r="E15" s="13">
        <v>232000</v>
      </c>
      <c r="F15" s="13">
        <f>SUM('Intäkter, specificerad'!F46)</f>
        <v>0</v>
      </c>
      <c r="G15" s="13">
        <f>SUM('Intäkter, specificerad'!G46)</f>
        <v>297300</v>
      </c>
    </row>
    <row r="16" ht="15.5" customHeight="1">
      <c r="A16" s="13">
        <v>3400</v>
      </c>
      <c r="B16" t="s" s="14">
        <v>12</v>
      </c>
      <c r="C16" s="5">
        <v>40000</v>
      </c>
      <c r="D16" s="13">
        <v>68000</v>
      </c>
      <c r="E16" s="13">
        <v>50000</v>
      </c>
      <c r="F16" s="13">
        <f>SUM('Intäkter, specificerad'!F51)</f>
        <v>0</v>
      </c>
      <c r="G16" s="13">
        <f>SUM('Intäkter, specificerad'!G51)</f>
        <v>0</v>
      </c>
    </row>
    <row r="17" ht="15.5" customHeight="1">
      <c r="A17" s="13">
        <v>3500</v>
      </c>
      <c r="B17" t="s" s="14">
        <v>13</v>
      </c>
      <c r="C17" s="5">
        <v>48750</v>
      </c>
      <c r="D17" s="13">
        <v>43550</v>
      </c>
      <c r="E17" s="13">
        <v>40000</v>
      </c>
      <c r="F17" s="13">
        <f>SUM('Intäkter, specificerad'!F55)</f>
        <v>37700</v>
      </c>
      <c r="G17" s="13">
        <f>SUM('Intäkter, specificerad'!G55)</f>
        <v>37700</v>
      </c>
    </row>
    <row r="18" ht="15.5" customHeight="1">
      <c r="A18" s="13">
        <v>3600</v>
      </c>
      <c r="B18" t="s" s="14">
        <v>14</v>
      </c>
      <c r="C18" s="5">
        <v>443500</v>
      </c>
      <c r="D18" s="13">
        <v>446950</v>
      </c>
      <c r="E18" s="13">
        <v>446000</v>
      </c>
      <c r="F18" s="13">
        <f>SUM('Intäkter, specificerad'!F61)</f>
        <v>0</v>
      </c>
      <c r="G18" s="13">
        <f>SUM('Intäkter, specificerad'!G61)</f>
        <v>380000</v>
      </c>
    </row>
    <row r="19" ht="15.5" customHeight="1">
      <c r="A19" s="13">
        <v>3800</v>
      </c>
      <c r="B19" t="s" s="14">
        <v>15</v>
      </c>
      <c r="C19" s="13">
        <v>8000</v>
      </c>
      <c r="D19" s="13">
        <v>22100</v>
      </c>
      <c r="E19" s="13">
        <v>10000</v>
      </c>
      <c r="F19" s="13">
        <f>SUM('Intäkter, specificerad'!F71)</f>
        <v>0</v>
      </c>
      <c r="G19" s="13">
        <f>SUM('Intäkter, specificerad'!G71)</f>
        <v>27500</v>
      </c>
    </row>
    <row r="20" ht="15.5" customHeight="1">
      <c r="A20" s="15">
        <v>3900</v>
      </c>
      <c r="B20" t="s" s="16">
        <v>16</v>
      </c>
      <c r="C20" s="15">
        <v>0</v>
      </c>
      <c r="D20" s="15">
        <v>1400</v>
      </c>
      <c r="E20" s="15">
        <v>500</v>
      </c>
      <c r="F20" s="15">
        <f>SUM('Intäkter, specificerad'!F78)</f>
        <v>3500</v>
      </c>
      <c r="G20" s="15">
        <f>SUM('Intäkter, specificerad'!G78)</f>
        <v>6000</v>
      </c>
    </row>
    <row r="21" ht="15.75" customHeight="1">
      <c r="A21" s="17"/>
      <c r="B21" t="s" s="18">
        <v>17</v>
      </c>
      <c r="C21" s="19">
        <v>864950</v>
      </c>
      <c r="D21" s="19">
        <v>1049070</v>
      </c>
      <c r="E21" s="20">
        <v>1025000</v>
      </c>
      <c r="F21" s="20">
        <f>SUM(F11:F20)</f>
        <v>272250</v>
      </c>
      <c r="G21" s="20">
        <f>SUM(G11:G20)</f>
        <v>979550</v>
      </c>
    </row>
    <row r="22" ht="15.75" customHeight="1">
      <c r="A22" s="3"/>
      <c r="B22" s="5"/>
      <c r="C22" s="3"/>
      <c r="D22" s="3"/>
      <c r="E22" s="3"/>
      <c r="F22" s="3"/>
      <c r="G22" s="3"/>
    </row>
    <row r="23" ht="15.75" customHeight="1">
      <c r="A23" s="8"/>
      <c r="B23" t="s" s="21">
        <v>18</v>
      </c>
      <c r="C23" s="8"/>
      <c r="D23" s="8"/>
      <c r="E23" s="8"/>
      <c r="F23" s="8"/>
      <c r="G23" s="8"/>
    </row>
    <row r="24" ht="15.75" customHeight="1">
      <c r="A24" s="22">
        <v>5100</v>
      </c>
      <c r="B24" t="s" s="23">
        <v>9</v>
      </c>
      <c r="C24" s="24">
        <v>55183</v>
      </c>
      <c r="D24" s="10">
        <v>64030.5</v>
      </c>
      <c r="E24" s="10">
        <v>89791</v>
      </c>
      <c r="F24" s="10">
        <f>SUM('Kostnad, specificerad'!F32)</f>
        <v>101756.58</v>
      </c>
      <c r="G24" s="10">
        <f>SUM('Kostnad, specificerad'!G32)</f>
        <v>104256.58</v>
      </c>
    </row>
    <row r="25" ht="15.75" customHeight="1">
      <c r="A25" s="25">
        <v>5200</v>
      </c>
      <c r="B25" t="s" s="23">
        <v>19</v>
      </c>
      <c r="C25" s="26">
        <v>62438</v>
      </c>
      <c r="D25" s="13">
        <v>71495</v>
      </c>
      <c r="E25" s="13">
        <v>69550</v>
      </c>
      <c r="F25" s="13">
        <f>SUM('Kostnad, specificerad'!F65)</f>
        <v>41800</v>
      </c>
      <c r="G25" s="13">
        <f>SUM('Kostnad, specificerad'!G65)</f>
        <v>109700</v>
      </c>
    </row>
    <row r="26" ht="15.75" customHeight="1">
      <c r="A26" s="25">
        <v>4100</v>
      </c>
      <c r="B26" t="s" s="23">
        <v>20</v>
      </c>
      <c r="C26" s="26">
        <v>218120</v>
      </c>
      <c r="D26" s="13">
        <v>345135</v>
      </c>
      <c r="E26" s="13">
        <v>330040</v>
      </c>
      <c r="F26" s="13">
        <f>SUM('Kostnad, specificerad'!F102)</f>
        <v>5000</v>
      </c>
      <c r="G26" s="13">
        <f>SUM('Kostnad, specificerad'!G102)</f>
        <v>420500</v>
      </c>
    </row>
    <row r="27" ht="15.75" customHeight="1">
      <c r="A27" s="25">
        <v>4300</v>
      </c>
      <c r="B27" t="s" s="23">
        <v>12</v>
      </c>
      <c r="C27" s="26">
        <v>40000</v>
      </c>
      <c r="D27" s="13">
        <v>68000</v>
      </c>
      <c r="E27" s="13">
        <v>50000</v>
      </c>
      <c r="F27" s="13">
        <f>SUM('Kostnad, specificerad'!F107)</f>
        <v>0</v>
      </c>
      <c r="G27" s="13">
        <f>SUM('Kostnad, specificerad'!G107)</f>
        <v>0</v>
      </c>
    </row>
    <row r="28" ht="15.75" customHeight="1">
      <c r="A28" s="25">
        <v>4400</v>
      </c>
      <c r="B28" t="s" s="23">
        <v>13</v>
      </c>
      <c r="C28" s="26">
        <v>51940</v>
      </c>
      <c r="D28" s="13">
        <v>49820</v>
      </c>
      <c r="E28" s="13">
        <v>40000</v>
      </c>
      <c r="F28" s="13">
        <f>SUM('Kostnad, specificerad'!F111)</f>
        <v>44100</v>
      </c>
      <c r="G28" s="13">
        <f>SUM('Kostnad, specificerad'!G111)</f>
        <v>44100</v>
      </c>
    </row>
    <row r="29" ht="15.75" customHeight="1">
      <c r="A29" s="25">
        <v>4500</v>
      </c>
      <c r="B29" t="s" s="23">
        <v>21</v>
      </c>
      <c r="C29" s="26">
        <v>15000</v>
      </c>
      <c r="D29" s="13">
        <v>9500</v>
      </c>
      <c r="E29" s="13">
        <v>10500</v>
      </c>
      <c r="F29" s="13">
        <f>SUM('Kostnad, specificerad'!F116)</f>
        <v>0</v>
      </c>
      <c r="G29" s="13">
        <f>SUM('Kostnad, specificerad'!G116)</f>
        <v>10000</v>
      </c>
    </row>
    <row r="30" ht="15.75" customHeight="1">
      <c r="A30" s="25">
        <v>4600</v>
      </c>
      <c r="B30" t="s" s="23">
        <v>14</v>
      </c>
      <c r="C30" s="26">
        <v>249450</v>
      </c>
      <c r="D30" s="13">
        <v>239201</v>
      </c>
      <c r="E30" s="13">
        <v>228835</v>
      </c>
      <c r="F30" s="13">
        <f>SUM('Kostnad, specificerad'!F132)</f>
        <v>0</v>
      </c>
      <c r="G30" s="13">
        <f>SUM('Kostnad, specificerad'!G132)</f>
        <v>241537</v>
      </c>
    </row>
    <row r="31" ht="15.75" customHeight="1">
      <c r="A31" s="25">
        <v>4800</v>
      </c>
      <c r="B31" t="s" s="23">
        <v>15</v>
      </c>
      <c r="C31" s="26">
        <v>65326</v>
      </c>
      <c r="D31" s="13">
        <v>77490</v>
      </c>
      <c r="E31" s="13">
        <v>50580</v>
      </c>
      <c r="F31" s="13">
        <f>SUM('Kostnad, specificerad'!F171)</f>
        <v>57645</v>
      </c>
      <c r="G31" s="13">
        <f>SUM('Kostnad, specificerad'!G171)</f>
        <v>149495</v>
      </c>
    </row>
    <row r="32" ht="15.75" customHeight="1">
      <c r="A32" s="27">
        <v>2510</v>
      </c>
      <c r="B32" t="s" s="28">
        <v>22</v>
      </c>
      <c r="C32" s="29">
        <v>42000</v>
      </c>
      <c r="D32" s="15">
        <v>55000</v>
      </c>
      <c r="E32" s="15">
        <v>62426</v>
      </c>
      <c r="F32" s="30">
        <v>66876</v>
      </c>
      <c r="G32" s="30">
        <v>66876</v>
      </c>
    </row>
    <row r="33" ht="15.75" customHeight="1">
      <c r="A33" s="17"/>
      <c r="B33" t="s" s="18">
        <v>23</v>
      </c>
      <c r="C33" s="19">
        <f>SUM(C24:C32)</f>
        <v>799457</v>
      </c>
      <c r="D33" s="20">
        <v>979671.5</v>
      </c>
      <c r="E33" s="31">
        <v>972082</v>
      </c>
      <c r="F33" s="31">
        <f>SUM(F24:F32)</f>
        <v>317177.58</v>
      </c>
      <c r="G33" s="31">
        <f>SUM(G24:G32)</f>
        <v>1146464.58</v>
      </c>
    </row>
    <row r="34" ht="15.75" customHeight="1">
      <c r="A34" s="32"/>
      <c r="B34" s="30"/>
      <c r="C34" s="30"/>
      <c r="D34" s="32"/>
      <c r="E34" s="32"/>
      <c r="F34" s="32"/>
      <c r="G34" s="32"/>
    </row>
    <row r="35" ht="15.75" customHeight="1">
      <c r="A35" s="17"/>
      <c r="B35" t="s" s="33">
        <v>24</v>
      </c>
      <c r="C35" s="20">
        <v>70893</v>
      </c>
      <c r="D35" s="20">
        <v>69398.5</v>
      </c>
      <c r="E35" s="31">
        <f>SUM(E21-E33)</f>
        <v>52918</v>
      </c>
      <c r="F35" s="31">
        <f>SUM(F21-F33)</f>
        <v>-44927.58</v>
      </c>
      <c r="G35" s="31">
        <f>SUM(G21-G33)</f>
        <v>-166914.58</v>
      </c>
    </row>
  </sheetData>
  <pageMargins left="0.75" right="0.75" top="1" bottom="1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G81"/>
  <sheetViews>
    <sheetView workbookViewId="0" showGridLines="0" defaultGridColor="1"/>
  </sheetViews>
  <sheetFormatPr defaultColWidth="11.1429" defaultRowHeight="15" customHeight="1" outlineLevelRow="0" outlineLevelCol="0"/>
  <cols>
    <col min="1" max="1" width="10.5781" style="34" customWidth="1"/>
    <col min="2" max="2" width="32.4453" style="34" customWidth="1"/>
    <col min="3" max="3" width="21.5781" style="34" customWidth="1"/>
    <col min="4" max="4" width="21.4453" style="34" customWidth="1"/>
    <col min="5" max="7" width="14.8672" style="34" customWidth="1"/>
    <col min="8" max="16384" width="11.1562" style="34" customWidth="1"/>
  </cols>
  <sheetData>
    <row r="1" ht="16.6" customHeight="1">
      <c r="A1" s="2"/>
      <c r="B1" s="2"/>
      <c r="C1" s="2"/>
      <c r="D1" s="2"/>
      <c r="E1" s="2"/>
      <c r="F1" s="2"/>
      <c r="G1" s="2"/>
    </row>
    <row r="2" ht="15.5" customHeight="1">
      <c r="A2" s="2"/>
      <c r="B2" t="s" s="7">
        <v>6</v>
      </c>
      <c r="C2" s="35"/>
      <c r="D2" s="2"/>
      <c r="E2" s="2"/>
      <c r="F2" s="2"/>
      <c r="G2" s="2"/>
    </row>
    <row r="3" ht="15.5" customHeight="1">
      <c r="A3" s="36"/>
      <c r="B3" s="37"/>
      <c r="C3" t="s" s="38">
        <v>1</v>
      </c>
      <c r="D3" t="s" s="38">
        <v>2</v>
      </c>
      <c r="E3" t="s" s="38">
        <v>25</v>
      </c>
      <c r="F3" t="s" s="38">
        <v>26</v>
      </c>
      <c r="G3" t="s" s="38">
        <v>5</v>
      </c>
    </row>
    <row r="4" ht="15.5" customHeight="1">
      <c r="A4" s="36"/>
      <c r="B4" s="37"/>
      <c r="C4" s="36"/>
      <c r="D4" s="36"/>
      <c r="E4" s="36"/>
      <c r="F4" s="36"/>
      <c r="G4" s="36"/>
    </row>
    <row r="5" ht="15.5" customHeight="1">
      <c r="A5" s="36"/>
      <c r="B5" s="37"/>
      <c r="C5" s="36"/>
      <c r="D5" s="36"/>
      <c r="E5" s="36"/>
      <c r="F5" s="36"/>
      <c r="G5" s="36"/>
    </row>
    <row r="6" ht="15.5" customHeight="1">
      <c r="A6" s="36"/>
      <c r="B6" t="s" s="38">
        <v>27</v>
      </c>
      <c r="C6" s="36"/>
      <c r="D6" s="36"/>
      <c r="E6" s="36"/>
      <c r="F6" s="36"/>
      <c r="G6" s="36"/>
    </row>
    <row r="7" ht="15.5" customHeight="1">
      <c r="A7" s="39">
        <v>3000</v>
      </c>
      <c r="B7" t="s" s="38">
        <v>7</v>
      </c>
      <c r="C7" s="36"/>
      <c r="D7" s="36"/>
      <c r="E7" s="36"/>
      <c r="F7" s="36"/>
      <c r="G7" s="40"/>
    </row>
    <row r="8" ht="15.5" customHeight="1">
      <c r="A8" s="41">
        <v>3010</v>
      </c>
      <c r="B8" t="s" s="42">
        <v>28</v>
      </c>
      <c r="C8" s="41">
        <v>45000</v>
      </c>
      <c r="D8" s="41">
        <v>45000</v>
      </c>
      <c r="E8" s="41">
        <v>45000</v>
      </c>
      <c r="F8" s="43">
        <v>45000</v>
      </c>
      <c r="G8" s="44">
        <v>45000</v>
      </c>
    </row>
    <row r="9" ht="15.5" customHeight="1">
      <c r="A9" s="41">
        <v>3020</v>
      </c>
      <c r="B9" t="s" s="42">
        <v>29</v>
      </c>
      <c r="C9" s="41">
        <v>45000</v>
      </c>
      <c r="D9" s="41">
        <v>20000</v>
      </c>
      <c r="E9" s="41">
        <v>20000</v>
      </c>
      <c r="F9" s="43">
        <v>20000</v>
      </c>
      <c r="G9" s="45">
        <v>20000</v>
      </c>
    </row>
    <row r="10" ht="15.5" customHeight="1">
      <c r="A10" s="41">
        <v>3040</v>
      </c>
      <c r="B10" t="s" s="42">
        <v>30</v>
      </c>
      <c r="C10" s="41">
        <v>20000</v>
      </c>
      <c r="D10" s="41">
        <v>30000</v>
      </c>
      <c r="E10" s="41">
        <v>30000</v>
      </c>
      <c r="F10" s="43">
        <v>30000</v>
      </c>
      <c r="G10" s="45">
        <v>30000</v>
      </c>
    </row>
    <row r="11" ht="15.5" customHeight="1">
      <c r="A11" s="41">
        <v>3050</v>
      </c>
      <c r="B11" t="s" s="42">
        <v>31</v>
      </c>
      <c r="C11" s="41">
        <v>10000</v>
      </c>
      <c r="D11" s="41">
        <v>10000</v>
      </c>
      <c r="E11" s="41">
        <v>10000</v>
      </c>
      <c r="F11" s="43">
        <v>10000</v>
      </c>
      <c r="G11" s="45">
        <v>10000</v>
      </c>
    </row>
    <row r="12" ht="15.5" customHeight="1">
      <c r="A12" s="46"/>
      <c r="B12" t="s" s="42">
        <v>32</v>
      </c>
      <c r="C12" s="41">
        <v>10000</v>
      </c>
      <c r="D12" s="41">
        <v>10000</v>
      </c>
      <c r="E12" s="41">
        <v>10000</v>
      </c>
      <c r="F12" s="43">
        <v>0</v>
      </c>
      <c r="G12" s="45">
        <v>0</v>
      </c>
    </row>
    <row r="13" ht="15.5" customHeight="1">
      <c r="A13" s="41">
        <v>3030</v>
      </c>
      <c r="B13" t="s" s="42">
        <v>33</v>
      </c>
      <c r="C13" s="41">
        <v>10000</v>
      </c>
      <c r="D13" s="41">
        <v>10000</v>
      </c>
      <c r="E13" s="41">
        <v>10000</v>
      </c>
      <c r="F13" s="43">
        <v>0</v>
      </c>
      <c r="G13" s="45">
        <v>0</v>
      </c>
    </row>
    <row r="14" ht="15.5" customHeight="1">
      <c r="A14" s="41">
        <v>3060</v>
      </c>
      <c r="B14" t="s" s="42">
        <v>34</v>
      </c>
      <c r="C14" s="36"/>
      <c r="D14" s="41">
        <v>10000</v>
      </c>
      <c r="E14" s="41">
        <v>35000</v>
      </c>
      <c r="F14" s="43">
        <v>45000</v>
      </c>
      <c r="G14" s="45">
        <v>45000</v>
      </c>
    </row>
    <row r="15" ht="15.5" customHeight="1">
      <c r="A15" s="41">
        <v>3070</v>
      </c>
      <c r="B15" t="s" s="42">
        <v>35</v>
      </c>
      <c r="C15" s="36"/>
      <c r="D15" s="41">
        <v>20000</v>
      </c>
      <c r="E15" s="41">
        <v>20000</v>
      </c>
      <c r="F15" s="43">
        <v>30000</v>
      </c>
      <c r="G15" s="45">
        <v>30000</v>
      </c>
    </row>
    <row r="16" ht="15.5" customHeight="1">
      <c r="A16" s="36"/>
      <c r="B16" t="s" s="42">
        <v>36</v>
      </c>
      <c r="C16" s="2"/>
      <c r="D16" s="2"/>
      <c r="E16" s="41">
        <v>20000</v>
      </c>
      <c r="F16" s="43">
        <v>0</v>
      </c>
      <c r="G16" s="45">
        <v>0</v>
      </c>
    </row>
    <row r="17" ht="15.5" customHeight="1">
      <c r="A17" s="2"/>
      <c r="B17" t="s" s="42">
        <v>37</v>
      </c>
      <c r="C17" s="2"/>
      <c r="D17" s="2"/>
      <c r="E17" s="41">
        <v>31000</v>
      </c>
      <c r="F17" s="43">
        <v>31000</v>
      </c>
      <c r="G17" s="45">
        <v>31000</v>
      </c>
    </row>
    <row r="18" ht="15.5" customHeight="1">
      <c r="A18" s="2"/>
      <c r="B18" t="s" s="47">
        <v>38</v>
      </c>
      <c r="C18" s="2"/>
      <c r="D18" s="2"/>
      <c r="E18" s="41">
        <v>10000</v>
      </c>
      <c r="F18" s="43">
        <v>10000</v>
      </c>
      <c r="G18" s="45">
        <v>10000</v>
      </c>
    </row>
    <row r="19" ht="15.5" customHeight="1">
      <c r="A19" s="2"/>
      <c r="B19" t="s" s="42">
        <v>39</v>
      </c>
      <c r="C19" s="48"/>
      <c r="D19" s="48"/>
      <c r="E19" s="41">
        <v>10000</v>
      </c>
      <c r="F19" s="43">
        <v>10000</v>
      </c>
      <c r="G19" s="49">
        <v>10000</v>
      </c>
    </row>
    <row r="20" ht="15.5" customHeight="1">
      <c r="A20" s="36"/>
      <c r="B20" s="37"/>
      <c r="C20" s="31">
        <f>SUM(C8:C15)</f>
        <v>140000</v>
      </c>
      <c r="D20" s="31">
        <v>155000</v>
      </c>
      <c r="E20" s="39">
        <f>SUM(E8:E19)</f>
        <v>251000</v>
      </c>
      <c r="F20" s="39">
        <f>SUM(F8:F19)</f>
        <v>231000</v>
      </c>
      <c r="G20" s="50">
        <f>SUM(G8:G19)</f>
        <v>231000</v>
      </c>
    </row>
    <row r="21" ht="15.75" customHeight="1">
      <c r="A21" s="39">
        <v>3100</v>
      </c>
      <c r="B21" t="s" s="38">
        <v>8</v>
      </c>
      <c r="C21" s="36"/>
      <c r="D21" s="36"/>
      <c r="E21" s="36"/>
      <c r="F21" s="36"/>
      <c r="G21" s="36"/>
    </row>
    <row r="22" ht="15.75" customHeight="1">
      <c r="A22" s="41">
        <v>3110</v>
      </c>
      <c r="B22" t="s" s="42">
        <v>40</v>
      </c>
      <c r="C22" s="51">
        <v>200</v>
      </c>
      <c r="D22" s="51">
        <v>600</v>
      </c>
      <c r="E22" s="51">
        <v>500</v>
      </c>
      <c r="F22" s="51">
        <v>400</v>
      </c>
      <c r="G22" s="51">
        <v>400</v>
      </c>
    </row>
    <row r="23" ht="15.75" customHeight="1">
      <c r="A23" s="36"/>
      <c r="B23" s="37"/>
      <c r="C23" s="31">
        <v>200</v>
      </c>
      <c r="D23" s="31">
        <v>600</v>
      </c>
      <c r="E23" s="31">
        <v>500</v>
      </c>
      <c r="F23" s="31">
        <v>50</v>
      </c>
      <c r="G23" s="31">
        <v>50</v>
      </c>
    </row>
    <row r="24" ht="15.75" customHeight="1">
      <c r="A24" s="36"/>
      <c r="B24" s="37"/>
      <c r="C24" s="36"/>
      <c r="D24" s="36"/>
      <c r="E24" s="36"/>
      <c r="F24" s="36"/>
      <c r="G24" s="36"/>
    </row>
    <row r="25" ht="15.75" customHeight="1">
      <c r="A25" s="39">
        <v>3200</v>
      </c>
      <c r="B25" t="s" s="38">
        <v>10</v>
      </c>
      <c r="C25" s="36"/>
      <c r="D25" s="36"/>
      <c r="E25" s="36"/>
      <c r="F25" s="36"/>
      <c r="G25" s="36"/>
    </row>
    <row r="26" ht="15.75" customHeight="1">
      <c r="A26" s="41">
        <v>3210</v>
      </c>
      <c r="B26" t="s" s="42">
        <v>41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ht="15.75" customHeight="1">
      <c r="A27" s="36"/>
      <c r="B27" s="37"/>
      <c r="C27" s="52">
        <v>0</v>
      </c>
      <c r="D27" s="31">
        <v>0</v>
      </c>
      <c r="E27" s="31">
        <v>0</v>
      </c>
      <c r="F27" s="31">
        <v>0</v>
      </c>
      <c r="G27" s="31">
        <v>0</v>
      </c>
    </row>
    <row r="28" ht="15.75" customHeight="1">
      <c r="A28" s="36"/>
      <c r="B28" t="s" s="38">
        <v>9</v>
      </c>
      <c r="C28" s="36"/>
      <c r="D28" s="46"/>
      <c r="E28" s="36"/>
      <c r="F28" s="36"/>
      <c r="G28" s="36"/>
    </row>
    <row r="29" ht="15.75" customHeight="1">
      <c r="A29" s="41">
        <v>3111</v>
      </c>
      <c r="B29" t="s" s="42">
        <v>42</v>
      </c>
      <c r="C29" s="36"/>
      <c r="D29" s="41">
        <v>2500</v>
      </c>
      <c r="E29" s="41">
        <v>1000</v>
      </c>
      <c r="F29" s="41">
        <v>0</v>
      </c>
      <c r="G29" s="41">
        <v>0</v>
      </c>
    </row>
    <row r="30" ht="15.75" customHeight="1">
      <c r="A30" s="36"/>
      <c r="B30" s="53"/>
      <c r="C30" s="36"/>
      <c r="D30" s="46"/>
      <c r="E30" s="36"/>
      <c r="F30" s="36"/>
      <c r="G30" s="36"/>
    </row>
    <row r="31" ht="15.75" customHeight="1">
      <c r="A31" s="39">
        <v>3300</v>
      </c>
      <c r="B31" t="s" s="38">
        <v>20</v>
      </c>
      <c r="C31" s="36"/>
      <c r="D31" s="36"/>
      <c r="E31" s="36"/>
      <c r="F31" s="36"/>
      <c r="G31" s="36"/>
    </row>
    <row r="32" ht="15.75" customHeight="1">
      <c r="A32" s="41">
        <v>3310</v>
      </c>
      <c r="B32" t="s" s="42">
        <v>43</v>
      </c>
      <c r="C32" s="41">
        <v>10000</v>
      </c>
      <c r="D32" s="41">
        <v>6000</v>
      </c>
      <c r="E32" s="41">
        <v>3000</v>
      </c>
      <c r="F32" s="41">
        <v>0</v>
      </c>
      <c r="G32" s="41">
        <v>0</v>
      </c>
    </row>
    <row r="33" ht="15.75" customHeight="1">
      <c r="A33" s="41">
        <v>3320</v>
      </c>
      <c r="B33" t="s" s="42">
        <v>44</v>
      </c>
      <c r="C33" s="36"/>
      <c r="D33" s="41">
        <v>0</v>
      </c>
      <c r="E33" s="36"/>
      <c r="F33" s="41">
        <v>0</v>
      </c>
      <c r="G33" s="41">
        <v>0</v>
      </c>
    </row>
    <row r="34" ht="15.75" customHeight="1">
      <c r="A34" s="36"/>
      <c r="B34" s="42"/>
      <c r="C34" s="36"/>
      <c r="D34" s="36"/>
      <c r="E34" s="36"/>
      <c r="F34" s="36"/>
      <c r="G34" s="36"/>
    </row>
    <row r="35" ht="15.75" customHeight="1">
      <c r="A35" s="36"/>
      <c r="B35" s="42"/>
      <c r="C35" s="36"/>
      <c r="D35" s="36"/>
      <c r="E35" s="36"/>
      <c r="F35" s="36"/>
      <c r="G35" s="36"/>
    </row>
    <row r="36" ht="15.75" customHeight="1">
      <c r="A36" s="36"/>
      <c r="B36" t="s" s="38">
        <v>45</v>
      </c>
      <c r="C36" s="36"/>
      <c r="D36" s="36"/>
      <c r="E36" s="54"/>
      <c r="F36" s="54"/>
      <c r="G36" s="54"/>
    </row>
    <row r="37" ht="15.75" customHeight="1">
      <c r="A37" s="41">
        <v>3330</v>
      </c>
      <c r="B37" t="s" s="42">
        <v>46</v>
      </c>
      <c r="C37" s="41">
        <v>4400</v>
      </c>
      <c r="D37" s="55">
        <v>6200</v>
      </c>
      <c r="E37" s="56">
        <v>5000</v>
      </c>
      <c r="F37" s="57">
        <v>0</v>
      </c>
      <c r="G37" s="57">
        <v>7000</v>
      </c>
    </row>
    <row r="38" ht="15.75" customHeight="1">
      <c r="A38" s="41">
        <v>3340</v>
      </c>
      <c r="B38" t="s" s="42">
        <v>47</v>
      </c>
      <c r="C38" s="41">
        <v>0</v>
      </c>
      <c r="D38" s="41">
        <v>30000</v>
      </c>
      <c r="E38" s="58">
        <v>8000</v>
      </c>
      <c r="F38" s="58">
        <v>0</v>
      </c>
      <c r="G38" s="58">
        <v>35000</v>
      </c>
    </row>
    <row r="39" ht="15.75" customHeight="1">
      <c r="A39" s="41">
        <v>3370</v>
      </c>
      <c r="B39" t="s" s="42">
        <v>48</v>
      </c>
      <c r="C39" s="41">
        <v>16800</v>
      </c>
      <c r="D39" s="41">
        <v>22000</v>
      </c>
      <c r="E39" s="41">
        <v>20000</v>
      </c>
      <c r="F39" s="41">
        <v>0</v>
      </c>
      <c r="G39" s="41">
        <v>21000</v>
      </c>
    </row>
    <row r="40" ht="15.75" customHeight="1">
      <c r="A40" s="41">
        <v>3365</v>
      </c>
      <c r="B40" t="s" s="42">
        <v>49</v>
      </c>
      <c r="C40" s="36"/>
      <c r="D40" s="41">
        <v>20000</v>
      </c>
      <c r="E40" s="41">
        <v>0</v>
      </c>
      <c r="F40" s="41">
        <v>0</v>
      </c>
      <c r="G40" s="41">
        <v>0</v>
      </c>
    </row>
    <row r="41" ht="15.75" customHeight="1">
      <c r="A41" s="41">
        <v>3360</v>
      </c>
      <c r="B41" t="s" s="42">
        <v>50</v>
      </c>
      <c r="C41" s="41">
        <v>88650</v>
      </c>
      <c r="D41" s="41">
        <v>133170</v>
      </c>
      <c r="E41" s="41">
        <v>135000</v>
      </c>
      <c r="F41" s="41">
        <v>0</v>
      </c>
      <c r="G41" s="41">
        <v>154300</v>
      </c>
    </row>
    <row r="42" ht="15.75" customHeight="1">
      <c r="A42" s="41">
        <v>3390</v>
      </c>
      <c r="B42" t="s" s="38">
        <v>51</v>
      </c>
      <c r="C42" s="36"/>
      <c r="D42" s="36"/>
      <c r="E42" s="36"/>
      <c r="F42" s="36"/>
      <c r="G42" s="36"/>
    </row>
    <row r="43" ht="15.75" customHeight="1">
      <c r="A43" s="41">
        <v>3391</v>
      </c>
      <c r="B43" t="s" s="42">
        <v>52</v>
      </c>
      <c r="C43" s="41">
        <v>51250</v>
      </c>
      <c r="D43" s="41">
        <v>52000</v>
      </c>
      <c r="E43" s="41">
        <v>46000</v>
      </c>
      <c r="F43" s="41">
        <v>0</v>
      </c>
      <c r="G43" s="41">
        <v>50000</v>
      </c>
    </row>
    <row r="44" ht="15.75" customHeight="1">
      <c r="A44" s="41">
        <v>3392</v>
      </c>
      <c r="B44" t="s" s="42">
        <v>7</v>
      </c>
      <c r="C44" s="41">
        <v>0</v>
      </c>
      <c r="D44" s="41">
        <v>20000</v>
      </c>
      <c r="E44" s="36"/>
      <c r="F44" s="41">
        <v>0</v>
      </c>
      <c r="G44" s="41">
        <v>10000</v>
      </c>
    </row>
    <row r="45" ht="15.75" customHeight="1">
      <c r="A45" s="41">
        <v>3906</v>
      </c>
      <c r="B45" t="s" s="42">
        <v>53</v>
      </c>
      <c r="C45" s="51">
        <v>20000</v>
      </c>
      <c r="D45" s="51">
        <v>19600</v>
      </c>
      <c r="E45" s="51">
        <v>15000</v>
      </c>
      <c r="F45" s="51">
        <v>0</v>
      </c>
      <c r="G45" s="51">
        <v>20000</v>
      </c>
    </row>
    <row r="46" ht="15.75" customHeight="1">
      <c r="A46" s="36"/>
      <c r="B46" s="37"/>
      <c r="C46" s="31">
        <f>SUM(C32:C45)</f>
        <v>191100</v>
      </c>
      <c r="D46" s="31">
        <v>311470</v>
      </c>
      <c r="E46" s="31">
        <f>SUM(E32:E45)</f>
        <v>232000</v>
      </c>
      <c r="F46" s="31">
        <f>SUM(F32:F45)</f>
        <v>0</v>
      </c>
      <c r="G46" s="31">
        <f>SUM(G32:G45)</f>
        <v>297300</v>
      </c>
    </row>
    <row r="47" ht="15.75" customHeight="1">
      <c r="A47" s="36"/>
      <c r="B47" s="37"/>
      <c r="C47" s="36"/>
      <c r="D47" s="36"/>
      <c r="E47" s="36"/>
      <c r="F47" s="36"/>
      <c r="G47" s="36"/>
    </row>
    <row r="48" ht="15.75" customHeight="1">
      <c r="A48" s="36"/>
      <c r="B48" t="s" s="38">
        <v>12</v>
      </c>
      <c r="C48" s="36"/>
      <c r="D48" s="36"/>
      <c r="E48" s="36"/>
      <c r="F48" s="36"/>
      <c r="G48" s="36"/>
    </row>
    <row r="49" ht="15.75" customHeight="1">
      <c r="A49" s="41">
        <v>3410</v>
      </c>
      <c r="B49" t="s" s="42">
        <v>54</v>
      </c>
      <c r="C49" s="36"/>
      <c r="D49" s="36"/>
      <c r="E49" s="36"/>
      <c r="F49" s="41">
        <v>0</v>
      </c>
      <c r="G49" s="41">
        <v>0</v>
      </c>
    </row>
    <row r="50" ht="15.75" customHeight="1">
      <c r="A50" s="41">
        <v>3411</v>
      </c>
      <c r="B50" t="s" s="42">
        <v>55</v>
      </c>
      <c r="C50" s="51">
        <v>40000</v>
      </c>
      <c r="D50" s="51">
        <v>68000</v>
      </c>
      <c r="E50" s="41">
        <v>62500</v>
      </c>
      <c r="F50" s="41">
        <v>0</v>
      </c>
      <c r="G50" s="41">
        <v>0</v>
      </c>
    </row>
    <row r="51" ht="15.75" customHeight="1">
      <c r="A51" s="36"/>
      <c r="B51" s="37"/>
      <c r="C51" s="31">
        <v>40000</v>
      </c>
      <c r="D51" s="31">
        <v>68000</v>
      </c>
      <c r="E51" s="39">
        <v>50000</v>
      </c>
      <c r="F51" s="39">
        <f>SUM(F49:F50)</f>
        <v>0</v>
      </c>
      <c r="G51" s="39">
        <f>SUM(G49:G50)</f>
        <v>0</v>
      </c>
    </row>
    <row r="52" ht="15.75" customHeight="1">
      <c r="A52" s="36"/>
      <c r="B52" s="37"/>
      <c r="C52" s="36"/>
      <c r="D52" s="36"/>
      <c r="E52" s="36"/>
      <c r="F52" s="36"/>
      <c r="G52" s="36"/>
    </row>
    <row r="53" ht="15.75" customHeight="1">
      <c r="A53" s="39">
        <v>3500</v>
      </c>
      <c r="B53" t="s" s="38">
        <v>13</v>
      </c>
      <c r="C53" s="36"/>
      <c r="D53" s="36"/>
      <c r="E53" s="36"/>
      <c r="F53" s="36"/>
      <c r="G53" s="36"/>
    </row>
    <row r="54" ht="15.75" customHeight="1">
      <c r="A54" s="41">
        <v>3514</v>
      </c>
      <c r="B54" t="s" s="42">
        <v>56</v>
      </c>
      <c r="C54" s="51">
        <v>48750</v>
      </c>
      <c r="D54" s="51">
        <v>43550</v>
      </c>
      <c r="E54" s="51">
        <v>35000</v>
      </c>
      <c r="F54" s="51">
        <v>37700</v>
      </c>
      <c r="G54" s="51">
        <v>37700</v>
      </c>
    </row>
    <row r="55" ht="15.75" customHeight="1">
      <c r="A55" s="36"/>
      <c r="B55" s="37"/>
      <c r="C55" s="31">
        <v>48750</v>
      </c>
      <c r="D55" s="31">
        <v>43550</v>
      </c>
      <c r="E55" s="31">
        <v>35000</v>
      </c>
      <c r="F55" s="31">
        <f>SUM(F54)</f>
        <v>37700</v>
      </c>
      <c r="G55" s="31">
        <f>SUM(G54)</f>
        <v>37700</v>
      </c>
    </row>
    <row r="56" ht="15.75" customHeight="1">
      <c r="A56" s="46"/>
      <c r="B56" s="37"/>
      <c r="C56" s="36"/>
      <c r="D56" s="36"/>
      <c r="E56" s="36"/>
      <c r="F56" s="36"/>
      <c r="G56" s="36"/>
    </row>
    <row r="57" ht="15.75" customHeight="1">
      <c r="A57" s="36"/>
      <c r="B57" t="s" s="38">
        <v>14</v>
      </c>
      <c r="C57" s="36"/>
      <c r="D57" s="36"/>
      <c r="E57" s="36"/>
      <c r="F57" s="36"/>
      <c r="G57" s="36"/>
    </row>
    <row r="58" ht="15.75" customHeight="1">
      <c r="A58" s="41">
        <v>3610</v>
      </c>
      <c r="B58" t="s" s="42">
        <v>57</v>
      </c>
      <c r="C58" s="41">
        <v>347000</v>
      </c>
      <c r="D58" s="41">
        <v>365500</v>
      </c>
      <c r="E58" s="41">
        <v>340000</v>
      </c>
      <c r="F58" s="41">
        <v>0</v>
      </c>
      <c r="G58" s="41">
        <v>300000</v>
      </c>
    </row>
    <row r="59" ht="15.75" customHeight="1">
      <c r="A59" s="41">
        <v>3620</v>
      </c>
      <c r="B59" t="s" s="42">
        <v>7</v>
      </c>
      <c r="C59" s="41">
        <v>48000</v>
      </c>
      <c r="D59" s="41">
        <v>44000</v>
      </c>
      <c r="E59" s="41">
        <v>66000</v>
      </c>
      <c r="F59" s="41">
        <v>0</v>
      </c>
      <c r="G59" s="41">
        <v>44000</v>
      </c>
    </row>
    <row r="60" ht="15.75" customHeight="1">
      <c r="A60" s="41">
        <v>3630</v>
      </c>
      <c r="B60" t="s" s="42">
        <v>58</v>
      </c>
      <c r="C60" s="51">
        <v>48500</v>
      </c>
      <c r="D60" s="51">
        <v>37450</v>
      </c>
      <c r="E60" s="41">
        <v>40000</v>
      </c>
      <c r="F60" s="41">
        <v>0</v>
      </c>
      <c r="G60" s="41">
        <v>36000</v>
      </c>
    </row>
    <row r="61" ht="15.75" customHeight="1">
      <c r="A61" s="36"/>
      <c r="B61" s="37"/>
      <c r="C61" s="59">
        <v>443500</v>
      </c>
      <c r="D61" s="59">
        <v>446950</v>
      </c>
      <c r="E61" s="39">
        <f>SUM(E58:E60)</f>
        <v>446000</v>
      </c>
      <c r="F61" s="39">
        <f>SUM(F58:F60)</f>
        <v>0</v>
      </c>
      <c r="G61" s="39">
        <f>SUM(G58:G60)</f>
        <v>380000</v>
      </c>
    </row>
    <row r="62" ht="15.75" customHeight="1">
      <c r="A62" s="46"/>
      <c r="B62" s="37"/>
      <c r="C62" s="36"/>
      <c r="D62" s="36"/>
      <c r="E62" s="36"/>
      <c r="F62" s="36"/>
      <c r="G62" s="36"/>
    </row>
    <row r="63" ht="15.75" customHeight="1">
      <c r="A63" s="39">
        <v>3800</v>
      </c>
      <c r="B63" t="s" s="38">
        <v>15</v>
      </c>
      <c r="C63" s="36"/>
      <c r="D63" s="36"/>
      <c r="E63" s="36"/>
      <c r="F63" s="36"/>
      <c r="G63" s="36"/>
    </row>
    <row r="64" ht="15.75" customHeight="1">
      <c r="A64" s="41">
        <v>3810</v>
      </c>
      <c r="B64" t="s" s="42">
        <v>59</v>
      </c>
      <c r="C64" s="41">
        <v>9095</v>
      </c>
      <c r="D64" s="41">
        <v>0</v>
      </c>
      <c r="E64" s="41">
        <v>0</v>
      </c>
      <c r="F64" s="41">
        <v>0</v>
      </c>
      <c r="G64" s="41">
        <v>0</v>
      </c>
    </row>
    <row r="65" ht="15.75" customHeight="1">
      <c r="A65" s="41">
        <v>3830</v>
      </c>
      <c r="B65" t="s" s="38">
        <v>60</v>
      </c>
      <c r="C65" s="36"/>
      <c r="D65" s="36"/>
      <c r="E65" s="36"/>
      <c r="F65" s="36"/>
      <c r="G65" s="36"/>
    </row>
    <row r="66" ht="15.75" customHeight="1">
      <c r="A66" s="41">
        <v>3831</v>
      </c>
      <c r="B66" t="s" s="42">
        <v>61</v>
      </c>
      <c r="C66" s="41">
        <v>8395</v>
      </c>
      <c r="D66" s="41">
        <v>20000</v>
      </c>
      <c r="E66" s="41">
        <v>10000</v>
      </c>
      <c r="F66" s="41">
        <v>0</v>
      </c>
      <c r="G66" s="41">
        <v>20000</v>
      </c>
    </row>
    <row r="67" ht="15.75" customHeight="1">
      <c r="A67" s="41">
        <v>3860</v>
      </c>
      <c r="B67" t="s" s="42">
        <v>62</v>
      </c>
      <c r="C67" s="41">
        <v>7294</v>
      </c>
      <c r="D67" s="41">
        <v>0</v>
      </c>
      <c r="E67" s="41">
        <v>0</v>
      </c>
      <c r="F67" s="41">
        <v>0</v>
      </c>
      <c r="G67" s="41">
        <v>0</v>
      </c>
    </row>
    <row r="68" ht="15.75" customHeight="1">
      <c r="A68" s="41">
        <v>3870</v>
      </c>
      <c r="B68" t="s" s="38">
        <v>63</v>
      </c>
      <c r="C68" s="36"/>
      <c r="D68" s="36"/>
      <c r="E68" s="36"/>
      <c r="F68" s="36"/>
      <c r="G68" s="36"/>
    </row>
    <row r="69" ht="15.75" customHeight="1">
      <c r="A69" s="41">
        <v>3871</v>
      </c>
      <c r="B69" t="s" s="42">
        <v>52</v>
      </c>
      <c r="C69" s="41">
        <v>0</v>
      </c>
      <c r="D69" s="41">
        <v>0</v>
      </c>
      <c r="E69" s="41">
        <v>0</v>
      </c>
      <c r="F69" s="41">
        <v>0</v>
      </c>
      <c r="G69" s="41">
        <v>7500</v>
      </c>
    </row>
    <row r="70" ht="15.75" customHeight="1">
      <c r="A70" s="41">
        <v>3875</v>
      </c>
      <c r="B70" t="s" s="42">
        <v>64</v>
      </c>
      <c r="C70" s="60"/>
      <c r="D70" s="51">
        <v>2100</v>
      </c>
      <c r="E70" s="36"/>
      <c r="F70" s="41">
        <v>0</v>
      </c>
      <c r="G70" s="41">
        <v>0</v>
      </c>
    </row>
    <row r="71" ht="15.75" customHeight="1">
      <c r="A71" s="36"/>
      <c r="B71" s="37"/>
      <c r="C71" s="31">
        <f>SUM(C64:C69)</f>
        <v>24784</v>
      </c>
      <c r="D71" s="31">
        <v>22100</v>
      </c>
      <c r="E71" s="39">
        <f>SUM(E64:E70)</f>
        <v>10000</v>
      </c>
      <c r="F71" s="39">
        <f>SUM(F64:F70)</f>
        <v>0</v>
      </c>
      <c r="G71" s="39">
        <f>SUM(G64:G70)</f>
        <v>27500</v>
      </c>
    </row>
    <row r="72" ht="15.75" customHeight="1">
      <c r="A72" s="36"/>
      <c r="B72" s="37"/>
      <c r="C72" s="36"/>
      <c r="D72" s="36"/>
      <c r="E72" s="36"/>
      <c r="F72" s="36"/>
      <c r="G72" s="36"/>
    </row>
    <row r="73" ht="15.75" customHeight="1">
      <c r="A73" s="36"/>
      <c r="B73" s="37"/>
      <c r="C73" s="36"/>
      <c r="D73" s="36"/>
      <c r="E73" s="36"/>
      <c r="F73" s="36"/>
      <c r="G73" s="36"/>
    </row>
    <row r="74" ht="15.75" customHeight="1">
      <c r="A74" s="39">
        <v>3900</v>
      </c>
      <c r="B74" t="s" s="38">
        <v>16</v>
      </c>
      <c r="C74" s="36"/>
      <c r="D74" s="36"/>
      <c r="E74" s="36"/>
      <c r="F74" s="36"/>
      <c r="G74" s="36"/>
    </row>
    <row r="75" ht="15.75" customHeight="1">
      <c r="A75" s="41">
        <v>3910</v>
      </c>
      <c r="B75" t="s" s="42">
        <v>65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</row>
    <row r="76" ht="15.75" customHeight="1">
      <c r="A76" s="41">
        <v>3920</v>
      </c>
      <c r="B76" t="s" s="42">
        <v>66</v>
      </c>
      <c r="C76" s="41">
        <v>2326</v>
      </c>
      <c r="D76" s="41">
        <v>0</v>
      </c>
      <c r="E76" s="41">
        <v>500</v>
      </c>
      <c r="F76" s="41">
        <v>1500</v>
      </c>
      <c r="G76" s="41">
        <v>3000</v>
      </c>
    </row>
    <row r="77" ht="15.75" customHeight="1">
      <c r="A77" s="41">
        <v>3901</v>
      </c>
      <c r="B77" t="s" s="47">
        <v>67</v>
      </c>
      <c r="C77" s="51">
        <v>0</v>
      </c>
      <c r="D77" s="51">
        <v>1400</v>
      </c>
      <c r="E77" s="41">
        <v>0</v>
      </c>
      <c r="F77" s="41">
        <v>2000</v>
      </c>
      <c r="G77" s="41">
        <v>3000</v>
      </c>
    </row>
    <row r="78" ht="15.75" customHeight="1">
      <c r="A78" s="36"/>
      <c r="B78" s="36"/>
      <c r="C78" s="31">
        <v>2326</v>
      </c>
      <c r="D78" s="31">
        <v>1400</v>
      </c>
      <c r="E78" s="39">
        <v>500</v>
      </c>
      <c r="F78" s="39">
        <f>SUM(F75:F77)</f>
        <v>3500</v>
      </c>
      <c r="G78" s="39">
        <f>SUM(G75:G77)</f>
        <v>6000</v>
      </c>
    </row>
    <row r="79" ht="15.75" customHeight="1">
      <c r="A79" s="46"/>
      <c r="B79" s="37"/>
      <c r="C79" s="36"/>
      <c r="D79" s="36"/>
      <c r="E79" s="2"/>
      <c r="F79" s="2"/>
      <c r="G79" s="2"/>
    </row>
    <row r="80" ht="15.75" customHeight="1">
      <c r="A80" s="36"/>
      <c r="B80" s="37"/>
      <c r="C80" s="36"/>
      <c r="D80" s="36"/>
      <c r="E80" s="2"/>
      <c r="F80" s="2"/>
      <c r="G80" s="2"/>
    </row>
    <row r="81" ht="15.75" customHeight="1">
      <c r="A81" s="36"/>
      <c r="B81" t="s" s="38">
        <v>68</v>
      </c>
      <c r="C81" s="39">
        <v>864950</v>
      </c>
      <c r="D81" s="39">
        <v>1049070</v>
      </c>
      <c r="E81" s="61">
        <v>1037000</v>
      </c>
      <c r="F81" s="61">
        <f>SUM(F78,F61,F55,F51,F46,F29,F23,F20,F71)</f>
        <v>272250</v>
      </c>
      <c r="G81" s="61">
        <f>SUM(G78,G71,G61,G55,G51,G46,G32,G27,G23,G20)</f>
        <v>979550</v>
      </c>
    </row>
  </sheetData>
  <pageMargins left="0.75" right="0.75" top="1" bottom="1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G178"/>
  <sheetViews>
    <sheetView workbookViewId="0" showGridLines="0" defaultGridColor="1"/>
  </sheetViews>
  <sheetFormatPr defaultColWidth="11.1429" defaultRowHeight="15" customHeight="1" outlineLevelRow="0" outlineLevelCol="0"/>
  <cols>
    <col min="1" max="1" width="10.5781" style="62" customWidth="1"/>
    <col min="2" max="2" width="32.4453" style="62" customWidth="1"/>
    <col min="3" max="3" width="21.5781" style="62" customWidth="1"/>
    <col min="4" max="4" width="15.7344" style="62" customWidth="1"/>
    <col min="5" max="5" width="16.1562" style="62" customWidth="1"/>
    <col min="6" max="6" width="18.2812" style="62" customWidth="1"/>
    <col min="7" max="7" width="16.1562" style="62" customWidth="1"/>
    <col min="8" max="16384" width="11.1562" style="62" customWidth="1"/>
  </cols>
  <sheetData>
    <row r="1" ht="15.5" customHeight="1">
      <c r="A1" s="2"/>
      <c r="B1" s="2"/>
      <c r="C1" s="2"/>
      <c r="D1" s="2"/>
      <c r="E1" s="2"/>
      <c r="F1" s="2"/>
      <c r="G1" s="2"/>
    </row>
    <row r="2" ht="15.5" customHeight="1">
      <c r="A2" s="36"/>
      <c r="B2" t="s" s="38">
        <v>18</v>
      </c>
      <c r="C2" s="36"/>
      <c r="D2" s="36"/>
      <c r="E2" s="36"/>
      <c r="F2" s="36"/>
      <c r="G2" s="36"/>
    </row>
    <row r="3" ht="15.5" customHeight="1">
      <c r="A3" s="36"/>
      <c r="B3" s="36"/>
      <c r="C3" s="36"/>
      <c r="D3" s="36"/>
      <c r="E3" s="36"/>
      <c r="F3" s="36"/>
      <c r="G3" s="36"/>
    </row>
    <row r="4" ht="15.5" customHeight="1">
      <c r="A4" s="36"/>
      <c r="B4" s="36"/>
      <c r="C4" s="36"/>
      <c r="D4" s="36"/>
      <c r="E4" s="36"/>
      <c r="F4" s="36"/>
      <c r="G4" s="36"/>
    </row>
    <row r="5" ht="15.5" customHeight="1">
      <c r="A5" s="36"/>
      <c r="B5" t="s" s="47">
        <v>69</v>
      </c>
      <c r="C5" s="36"/>
      <c r="D5" s="36"/>
      <c r="E5" s="36"/>
      <c r="F5" s="36"/>
      <c r="G5" s="36"/>
    </row>
    <row r="6" ht="15.5" customHeight="1">
      <c r="A6" s="36"/>
      <c r="B6" s="37"/>
      <c r="C6" s="36"/>
      <c r="D6" s="36"/>
      <c r="E6" s="36"/>
      <c r="F6" s="36"/>
      <c r="G6" s="36"/>
    </row>
    <row r="7" ht="15.5" customHeight="1">
      <c r="A7" s="36"/>
      <c r="B7" t="s" s="38">
        <v>70</v>
      </c>
      <c r="C7" t="s" s="7">
        <v>1</v>
      </c>
      <c r="D7" t="s" s="38">
        <v>2</v>
      </c>
      <c r="E7" t="s" s="38">
        <v>3</v>
      </c>
      <c r="F7" t="s" s="38">
        <v>4</v>
      </c>
      <c r="G7" t="s" s="38">
        <v>5</v>
      </c>
    </row>
    <row r="8" ht="15.5" customHeight="1">
      <c r="A8" s="39">
        <v>5100</v>
      </c>
      <c r="B8" t="s" s="38">
        <v>9</v>
      </c>
      <c r="C8" s="36"/>
      <c r="D8" s="36"/>
      <c r="E8" s="36"/>
      <c r="F8" s="36"/>
      <c r="G8" s="36"/>
    </row>
    <row r="9" ht="15.5" customHeight="1">
      <c r="A9" s="41">
        <v>5110</v>
      </c>
      <c r="B9" t="s" s="42">
        <v>71</v>
      </c>
      <c r="C9" s="41">
        <v>2000</v>
      </c>
      <c r="D9" s="41">
        <v>2000</v>
      </c>
      <c r="E9" s="41">
        <v>4000</v>
      </c>
      <c r="F9" s="41">
        <v>2500</v>
      </c>
      <c r="G9" s="41">
        <v>2500</v>
      </c>
    </row>
    <row r="10" ht="15.5" customHeight="1">
      <c r="A10" s="41">
        <v>5111</v>
      </c>
      <c r="B10" t="s" s="42">
        <v>72</v>
      </c>
      <c r="C10" s="41">
        <v>3000</v>
      </c>
      <c r="D10" s="41">
        <v>2500</v>
      </c>
      <c r="E10" s="41">
        <v>2500</v>
      </c>
      <c r="F10" s="41">
        <v>1000</v>
      </c>
      <c r="G10" s="41">
        <v>1000</v>
      </c>
    </row>
    <row r="11" ht="15.5" customHeight="1">
      <c r="A11" s="41">
        <v>5112</v>
      </c>
      <c r="B11" t="s" s="42">
        <v>73</v>
      </c>
      <c r="C11" s="41">
        <v>1500</v>
      </c>
      <c r="D11" s="41">
        <v>900</v>
      </c>
      <c r="E11" s="41">
        <v>1731</v>
      </c>
      <c r="F11" s="41">
        <v>900</v>
      </c>
      <c r="G11" s="41">
        <v>900</v>
      </c>
    </row>
    <row r="12" ht="15.5" customHeight="1">
      <c r="A12" s="41">
        <v>5113</v>
      </c>
      <c r="B12" t="s" s="42">
        <v>74</v>
      </c>
      <c r="C12" s="36"/>
      <c r="D12" s="41">
        <v>6671</v>
      </c>
      <c r="E12" s="41">
        <v>8000</v>
      </c>
      <c r="F12" s="41">
        <v>1500</v>
      </c>
      <c r="G12" s="41">
        <v>4000</v>
      </c>
    </row>
    <row r="13" ht="15.5" customHeight="1">
      <c r="A13" s="36"/>
      <c r="B13" s="37"/>
      <c r="C13" s="36"/>
      <c r="D13" s="36"/>
      <c r="E13" s="36"/>
      <c r="F13" s="36"/>
      <c r="G13" s="36"/>
    </row>
    <row r="14" ht="15.5" customHeight="1">
      <c r="A14" s="41">
        <v>5120</v>
      </c>
      <c r="B14" t="s" s="42">
        <v>75</v>
      </c>
      <c r="C14" s="41">
        <v>2000</v>
      </c>
      <c r="D14" s="41">
        <v>2000</v>
      </c>
      <c r="E14" s="41">
        <v>2000</v>
      </c>
      <c r="F14" s="41">
        <v>1000</v>
      </c>
      <c r="G14" s="41">
        <v>1000</v>
      </c>
    </row>
    <row r="15" ht="15.5" customHeight="1">
      <c r="A15" s="36"/>
      <c r="B15" s="37"/>
      <c r="C15" s="36"/>
      <c r="D15" s="36"/>
      <c r="E15" s="36"/>
      <c r="F15" s="36"/>
      <c r="G15" s="40"/>
    </row>
    <row r="16" ht="15.5" customHeight="1">
      <c r="A16" s="36"/>
      <c r="B16" t="s" s="42">
        <v>76</v>
      </c>
      <c r="C16" s="36"/>
      <c r="D16" s="36"/>
      <c r="E16" s="41">
        <v>10000</v>
      </c>
      <c r="F16" s="43">
        <v>40000</v>
      </c>
      <c r="G16" s="63">
        <v>40000</v>
      </c>
    </row>
    <row r="17" ht="15.5" customHeight="1">
      <c r="A17" s="36"/>
      <c r="B17" s="37"/>
      <c r="C17" s="36"/>
      <c r="D17" s="36"/>
      <c r="E17" s="36"/>
      <c r="F17" s="40"/>
      <c r="G17" s="64"/>
    </row>
    <row r="18" ht="15.5" customHeight="1">
      <c r="A18" s="41">
        <v>5130</v>
      </c>
      <c r="B18" t="s" s="42">
        <v>77</v>
      </c>
      <c r="C18" s="36"/>
      <c r="D18" s="41">
        <v>900</v>
      </c>
      <c r="E18" s="43">
        <v>1200</v>
      </c>
      <c r="F18" s="63">
        <v>3919.08</v>
      </c>
      <c r="G18" s="63">
        <v>3919.08</v>
      </c>
    </row>
    <row r="19" ht="15.5" customHeight="1">
      <c r="A19" s="41">
        <v>5131</v>
      </c>
      <c r="B19" t="s" s="42">
        <v>78</v>
      </c>
      <c r="C19" s="41">
        <v>1000</v>
      </c>
      <c r="D19" s="41">
        <v>1500</v>
      </c>
      <c r="E19" s="41">
        <v>3500</v>
      </c>
      <c r="F19" s="65">
        <v>2527.5</v>
      </c>
      <c r="G19" s="65">
        <v>2527.5</v>
      </c>
    </row>
    <row r="20" ht="15.5" customHeight="1">
      <c r="A20" s="41">
        <v>5132</v>
      </c>
      <c r="B20" t="s" s="42">
        <v>79</v>
      </c>
      <c r="C20" s="41">
        <v>1361</v>
      </c>
      <c r="D20" s="41">
        <v>1361</v>
      </c>
      <c r="E20" s="41">
        <v>1360</v>
      </c>
      <c r="F20" s="41">
        <v>2970</v>
      </c>
      <c r="G20" s="41">
        <v>2970</v>
      </c>
    </row>
    <row r="21" ht="15.5" customHeight="1">
      <c r="A21" s="41">
        <v>5134</v>
      </c>
      <c r="B21" t="s" s="42">
        <v>80</v>
      </c>
      <c r="C21" s="41">
        <v>7500</v>
      </c>
      <c r="D21" s="41">
        <v>7500</v>
      </c>
      <c r="E21" s="41">
        <v>7500</v>
      </c>
      <c r="F21" s="41">
        <v>7500</v>
      </c>
      <c r="G21" s="41">
        <v>7500</v>
      </c>
    </row>
    <row r="22" ht="15.5" customHeight="1">
      <c r="A22" s="36"/>
      <c r="B22" s="37"/>
      <c r="C22" s="36"/>
      <c r="D22" s="36"/>
      <c r="E22" s="36"/>
      <c r="F22" s="36"/>
      <c r="G22" s="36"/>
    </row>
    <row r="23" ht="15.75" customHeight="1">
      <c r="A23" s="41">
        <v>5140</v>
      </c>
      <c r="B23" t="s" s="42">
        <v>81</v>
      </c>
      <c r="C23" s="41">
        <v>1756</v>
      </c>
      <c r="D23" s="41">
        <v>1500</v>
      </c>
      <c r="E23" s="41">
        <v>3000</v>
      </c>
      <c r="F23" s="41">
        <v>2700</v>
      </c>
      <c r="G23" s="41">
        <v>2700</v>
      </c>
    </row>
    <row r="24" ht="15.75" customHeight="1">
      <c r="A24" s="41">
        <v>5141</v>
      </c>
      <c r="B24" t="s" s="42">
        <v>82</v>
      </c>
      <c r="C24" s="41">
        <v>1066</v>
      </c>
      <c r="D24" s="41">
        <v>0</v>
      </c>
      <c r="E24" s="41">
        <v>0</v>
      </c>
      <c r="F24" s="41">
        <v>0</v>
      </c>
      <c r="G24" s="41">
        <v>0</v>
      </c>
    </row>
    <row r="25" ht="15.75" customHeight="1">
      <c r="A25" s="36"/>
      <c r="B25" s="37"/>
      <c r="C25" s="36"/>
      <c r="D25" s="36"/>
      <c r="E25" s="36"/>
      <c r="F25" s="36"/>
      <c r="G25" s="36"/>
    </row>
    <row r="26" ht="15.75" customHeight="1">
      <c r="A26" s="41">
        <v>5150</v>
      </c>
      <c r="B26" t="s" s="42">
        <v>83</v>
      </c>
      <c r="C26" s="36"/>
      <c r="D26" s="36"/>
      <c r="E26" s="36"/>
      <c r="F26" s="40"/>
      <c r="G26" s="40"/>
    </row>
    <row r="27" ht="15.75" customHeight="1">
      <c r="A27" s="41">
        <v>5151</v>
      </c>
      <c r="B27" t="s" s="42">
        <v>84</v>
      </c>
      <c r="C27" s="41">
        <v>31000</v>
      </c>
      <c r="D27" s="41">
        <v>31000</v>
      </c>
      <c r="E27" s="43">
        <v>38000</v>
      </c>
      <c r="F27" s="63">
        <v>31240</v>
      </c>
      <c r="G27" s="63">
        <v>31240</v>
      </c>
    </row>
    <row r="28" ht="15.75" customHeight="1">
      <c r="A28" s="41">
        <v>5152</v>
      </c>
      <c r="B28" t="s" s="42">
        <v>85</v>
      </c>
      <c r="C28" s="41">
        <v>4000</v>
      </c>
      <c r="D28" s="41">
        <v>0</v>
      </c>
      <c r="E28" s="36"/>
      <c r="F28" s="65">
        <v>0</v>
      </c>
      <c r="G28" s="65">
        <v>0</v>
      </c>
    </row>
    <row r="29" ht="15.75" customHeight="1">
      <c r="A29" s="36"/>
      <c r="B29" s="37"/>
      <c r="C29" s="36"/>
      <c r="D29" s="36"/>
      <c r="E29" s="36"/>
      <c r="F29" s="36"/>
      <c r="G29" s="36"/>
    </row>
    <row r="30" ht="15.75" customHeight="1">
      <c r="A30" s="41">
        <v>5190</v>
      </c>
      <c r="B30" t="s" s="42">
        <v>86</v>
      </c>
      <c r="C30" s="36"/>
      <c r="D30" s="41">
        <v>0</v>
      </c>
      <c r="E30" s="36"/>
      <c r="F30" s="41">
        <v>0</v>
      </c>
      <c r="G30" s="41">
        <v>0</v>
      </c>
    </row>
    <row r="31" ht="15.75" customHeight="1">
      <c r="A31" s="41">
        <v>7830</v>
      </c>
      <c r="B31" t="s" s="42">
        <v>87</v>
      </c>
      <c r="C31" s="60"/>
      <c r="D31" s="51">
        <v>6198.5</v>
      </c>
      <c r="E31" s="51">
        <v>7000</v>
      </c>
      <c r="F31" s="51">
        <v>4000</v>
      </c>
      <c r="G31" s="51">
        <v>4000</v>
      </c>
    </row>
    <row r="32" ht="15.75" customHeight="1">
      <c r="A32" s="36"/>
      <c r="B32" s="36"/>
      <c r="C32" s="31">
        <f>SUM(C9:C31)</f>
        <v>56183</v>
      </c>
      <c r="D32" s="31">
        <f>SUM(D9:D31)</f>
        <v>64030.5</v>
      </c>
      <c r="E32" s="31">
        <f>SUM(E9:E31)</f>
        <v>89791</v>
      </c>
      <c r="F32" s="31">
        <f>SUM(F9:F31)</f>
        <v>101756.58</v>
      </c>
      <c r="G32" s="31">
        <f>SUM(G9:G31)</f>
        <v>104256.58</v>
      </c>
    </row>
    <row r="33" ht="15.75" customHeight="1">
      <c r="A33" s="36"/>
      <c r="B33" s="36"/>
      <c r="C33" s="46"/>
      <c r="D33" s="36"/>
      <c r="E33" s="36"/>
      <c r="F33" s="36"/>
      <c r="G33" s="36"/>
    </row>
    <row r="34" ht="15.75" customHeight="1">
      <c r="A34" s="39">
        <v>5200</v>
      </c>
      <c r="B34" t="s" s="38">
        <v>19</v>
      </c>
      <c r="C34" s="36"/>
      <c r="D34" s="36"/>
      <c r="E34" s="36"/>
      <c r="F34" s="40"/>
      <c r="G34" s="40"/>
    </row>
    <row r="35" ht="15.75" customHeight="1">
      <c r="A35" s="41">
        <v>5210</v>
      </c>
      <c r="B35" t="s" s="42">
        <v>88</v>
      </c>
      <c r="C35" s="41">
        <v>3635</v>
      </c>
      <c r="D35" s="41">
        <v>5800</v>
      </c>
      <c r="E35" s="43">
        <v>3000</v>
      </c>
      <c r="F35" s="63">
        <v>1000</v>
      </c>
      <c r="G35" s="63">
        <v>3000</v>
      </c>
    </row>
    <row r="36" ht="15.75" customHeight="1">
      <c r="A36" s="41">
        <v>5211</v>
      </c>
      <c r="B36" t="s" s="42">
        <v>89</v>
      </c>
      <c r="C36" s="41">
        <v>1522</v>
      </c>
      <c r="D36" s="41">
        <v>500</v>
      </c>
      <c r="E36" s="41">
        <v>1000</v>
      </c>
      <c r="F36" s="66">
        <v>10000</v>
      </c>
      <c r="G36" s="63">
        <v>10000</v>
      </c>
    </row>
    <row r="37" ht="15.75" customHeight="1">
      <c r="A37" s="41">
        <v>5212</v>
      </c>
      <c r="B37" t="s" s="42">
        <v>90</v>
      </c>
      <c r="C37" s="41">
        <v>4000</v>
      </c>
      <c r="D37" s="41">
        <v>3500</v>
      </c>
      <c r="E37" s="41">
        <v>2000</v>
      </c>
      <c r="F37" s="43">
        <v>11500</v>
      </c>
      <c r="G37" s="63">
        <v>11500</v>
      </c>
    </row>
    <row r="38" ht="15.75" customHeight="1">
      <c r="A38" s="41">
        <v>5213</v>
      </c>
      <c r="B38" t="s" s="42">
        <v>91</v>
      </c>
      <c r="C38" s="41">
        <v>0</v>
      </c>
      <c r="D38" s="41">
        <v>2610</v>
      </c>
      <c r="E38" s="41">
        <v>4100</v>
      </c>
      <c r="F38" s="41">
        <v>0</v>
      </c>
      <c r="G38" s="65">
        <v>0</v>
      </c>
    </row>
    <row r="39" ht="15.75" customHeight="1">
      <c r="A39" s="41">
        <v>5214</v>
      </c>
      <c r="B39" t="s" s="42">
        <v>92</v>
      </c>
      <c r="C39" s="41">
        <v>1000</v>
      </c>
      <c r="D39" s="41">
        <v>0</v>
      </c>
      <c r="E39" s="41">
        <v>150</v>
      </c>
      <c r="F39" s="41">
        <v>200</v>
      </c>
      <c r="G39" s="41">
        <v>200</v>
      </c>
    </row>
    <row r="40" ht="15.75" customHeight="1">
      <c r="A40" s="36"/>
      <c r="B40" s="37"/>
      <c r="C40" s="36"/>
      <c r="D40" s="36"/>
      <c r="E40" s="36"/>
      <c r="F40" s="36"/>
      <c r="G40" s="40"/>
    </row>
    <row r="41" ht="15.75" customHeight="1">
      <c r="A41" s="41">
        <v>5220</v>
      </c>
      <c r="B41" t="s" s="42">
        <v>93</v>
      </c>
      <c r="C41" s="41">
        <v>2000</v>
      </c>
      <c r="D41" s="41">
        <v>0</v>
      </c>
      <c r="E41" s="41">
        <v>0</v>
      </c>
      <c r="F41" s="43">
        <v>500</v>
      </c>
      <c r="G41" s="63">
        <v>500</v>
      </c>
    </row>
    <row r="42" ht="15.75" customHeight="1">
      <c r="A42" s="41">
        <v>5221</v>
      </c>
      <c r="B42" t="s" s="42">
        <v>94</v>
      </c>
      <c r="C42" s="41">
        <v>1800</v>
      </c>
      <c r="D42" s="41">
        <v>1000</v>
      </c>
      <c r="E42" s="41">
        <v>0</v>
      </c>
      <c r="F42" s="41">
        <v>100</v>
      </c>
      <c r="G42" s="65">
        <v>100</v>
      </c>
    </row>
    <row r="43" ht="15.75" customHeight="1">
      <c r="A43" s="36"/>
      <c r="B43" s="37"/>
      <c r="C43" s="36"/>
      <c r="D43" s="36"/>
      <c r="E43" s="36"/>
      <c r="F43" s="36"/>
      <c r="G43" s="36"/>
    </row>
    <row r="44" ht="15.75" customHeight="1">
      <c r="A44" s="41">
        <v>5230</v>
      </c>
      <c r="B44" t="s" s="38">
        <v>95</v>
      </c>
      <c r="C44" s="36"/>
      <c r="D44" s="36"/>
      <c r="E44" s="36"/>
      <c r="F44" s="36"/>
      <c r="G44" s="36"/>
    </row>
    <row r="45" ht="15.75" customHeight="1">
      <c r="A45" s="41">
        <v>5231</v>
      </c>
      <c r="B45" t="s" s="42">
        <v>96</v>
      </c>
      <c r="C45" s="41">
        <v>500</v>
      </c>
      <c r="D45" s="41">
        <v>500</v>
      </c>
      <c r="E45" s="41">
        <v>500</v>
      </c>
      <c r="F45" s="41">
        <v>0</v>
      </c>
      <c r="G45" s="67">
        <v>500</v>
      </c>
    </row>
    <row r="46" ht="15.75" customHeight="1">
      <c r="A46" s="41">
        <v>5232</v>
      </c>
      <c r="B46" t="s" s="42">
        <v>97</v>
      </c>
      <c r="C46" s="41">
        <v>0</v>
      </c>
      <c r="D46" s="41">
        <v>0</v>
      </c>
      <c r="E46" s="41">
        <v>0</v>
      </c>
      <c r="F46" s="43">
        <v>0</v>
      </c>
      <c r="G46" s="63">
        <v>4500</v>
      </c>
    </row>
    <row r="47" ht="15.75" customHeight="1">
      <c r="A47" s="41">
        <v>5233</v>
      </c>
      <c r="B47" t="s" s="42">
        <v>98</v>
      </c>
      <c r="C47" s="41">
        <v>12000</v>
      </c>
      <c r="D47" s="41">
        <v>17850</v>
      </c>
      <c r="E47" s="41">
        <v>19000</v>
      </c>
      <c r="F47" s="43">
        <v>0</v>
      </c>
      <c r="G47" s="63">
        <v>20000</v>
      </c>
    </row>
    <row r="48" ht="15.75" customHeight="1">
      <c r="A48" s="41">
        <v>5234</v>
      </c>
      <c r="B48" t="s" s="42">
        <v>99</v>
      </c>
      <c r="C48" s="41">
        <v>15000</v>
      </c>
      <c r="D48" s="41">
        <v>15000</v>
      </c>
      <c r="E48" s="41">
        <v>18000</v>
      </c>
      <c r="F48" s="43">
        <v>0</v>
      </c>
      <c r="G48" s="63">
        <v>15000</v>
      </c>
    </row>
    <row r="49" ht="15.75" customHeight="1">
      <c r="A49" s="41">
        <v>5235</v>
      </c>
      <c r="B49" t="s" s="42">
        <v>100</v>
      </c>
      <c r="C49" s="41">
        <v>8000</v>
      </c>
      <c r="D49" s="41">
        <v>10000</v>
      </c>
      <c r="E49" s="41">
        <v>12000</v>
      </c>
      <c r="F49" s="43">
        <v>0</v>
      </c>
      <c r="G49" s="63">
        <v>12000</v>
      </c>
    </row>
    <row r="50" ht="15.75" customHeight="1">
      <c r="A50" s="41">
        <v>5236</v>
      </c>
      <c r="B50" t="s" s="42">
        <v>101</v>
      </c>
      <c r="C50" s="36"/>
      <c r="D50" s="36"/>
      <c r="E50" s="36"/>
      <c r="F50" s="41">
        <v>0</v>
      </c>
      <c r="G50" s="65">
        <v>1200</v>
      </c>
    </row>
    <row r="51" ht="15.75" customHeight="1">
      <c r="A51" s="36"/>
      <c r="B51" s="37"/>
      <c r="C51" s="36"/>
      <c r="D51" s="36"/>
      <c r="E51" s="36"/>
      <c r="F51" s="36"/>
      <c r="G51" s="36"/>
    </row>
    <row r="52" ht="15.75" customHeight="1">
      <c r="A52" s="41">
        <v>5238</v>
      </c>
      <c r="B52" t="s" s="42">
        <v>102</v>
      </c>
      <c r="C52" s="36"/>
      <c r="D52" s="41">
        <v>7000</v>
      </c>
      <c r="E52" s="41">
        <v>2000</v>
      </c>
      <c r="F52" s="41">
        <v>2000</v>
      </c>
      <c r="G52" s="41">
        <v>2000</v>
      </c>
    </row>
    <row r="53" ht="15.75" customHeight="1">
      <c r="A53" s="41">
        <v>5239</v>
      </c>
      <c r="B53" t="s" s="42">
        <v>103</v>
      </c>
      <c r="C53" s="36"/>
      <c r="D53" s="36"/>
      <c r="E53" s="41">
        <v>5000</v>
      </c>
      <c r="F53" s="41">
        <v>0</v>
      </c>
      <c r="G53" s="41">
        <v>5000</v>
      </c>
    </row>
    <row r="54" ht="15.75" customHeight="1">
      <c r="A54" s="36"/>
      <c r="B54" s="36"/>
      <c r="C54" s="36"/>
      <c r="D54" s="36"/>
      <c r="E54" s="36"/>
      <c r="F54" s="36"/>
      <c r="G54" s="36"/>
    </row>
    <row r="55" ht="15.75" customHeight="1">
      <c r="A55" s="41">
        <v>5240</v>
      </c>
      <c r="B55" t="s" s="38">
        <v>104</v>
      </c>
      <c r="C55" s="36"/>
      <c r="D55" s="36"/>
      <c r="E55" s="36"/>
      <c r="F55" s="40"/>
      <c r="G55" s="40"/>
    </row>
    <row r="56" ht="15.75" customHeight="1">
      <c r="A56" s="41">
        <v>5241</v>
      </c>
      <c r="B56" t="s" s="42">
        <v>105</v>
      </c>
      <c r="C56" s="41">
        <v>2000</v>
      </c>
      <c r="D56" s="41">
        <v>2535</v>
      </c>
      <c r="E56" s="43">
        <v>2500</v>
      </c>
      <c r="F56" s="63">
        <v>5000</v>
      </c>
      <c r="G56" s="63">
        <v>5000</v>
      </c>
    </row>
    <row r="57" ht="15.75" customHeight="1">
      <c r="A57" s="41">
        <v>5242</v>
      </c>
      <c r="B57" t="s" s="42">
        <v>106</v>
      </c>
      <c r="C57" s="41">
        <v>1500</v>
      </c>
      <c r="D57" s="41">
        <v>0</v>
      </c>
      <c r="E57" s="41">
        <v>0</v>
      </c>
      <c r="F57" s="68">
        <v>0</v>
      </c>
      <c r="G57" s="68">
        <v>0</v>
      </c>
    </row>
    <row r="58" ht="15.75" customHeight="1">
      <c r="A58" s="41">
        <v>5245</v>
      </c>
      <c r="B58" t="s" s="42">
        <v>107</v>
      </c>
      <c r="C58" s="41">
        <v>4000</v>
      </c>
      <c r="D58" s="41">
        <v>4500</v>
      </c>
      <c r="E58" s="43">
        <v>2100</v>
      </c>
      <c r="F58" s="69">
        <v>5000</v>
      </c>
      <c r="G58" s="70">
        <v>5000</v>
      </c>
    </row>
    <row r="59" ht="15.75" customHeight="1">
      <c r="A59" s="36"/>
      <c r="B59" s="37"/>
      <c r="C59" s="36"/>
      <c r="D59" s="36"/>
      <c r="E59" s="36"/>
      <c r="F59" s="71"/>
      <c r="G59" s="71"/>
    </row>
    <row r="60" ht="15.75" customHeight="1">
      <c r="A60" s="41">
        <v>5250</v>
      </c>
      <c r="B60" t="s" s="42">
        <v>108</v>
      </c>
      <c r="C60" s="36"/>
      <c r="D60" s="41">
        <v>0</v>
      </c>
      <c r="E60" s="36"/>
      <c r="F60" s="41">
        <v>0</v>
      </c>
      <c r="G60" s="41">
        <v>0</v>
      </c>
    </row>
    <row r="61" ht="15.75" customHeight="1">
      <c r="A61" s="41">
        <v>5251</v>
      </c>
      <c r="B61" t="s" s="42">
        <v>109</v>
      </c>
      <c r="C61" s="41">
        <v>3481</v>
      </c>
      <c r="D61" s="41">
        <v>500</v>
      </c>
      <c r="E61" s="41">
        <v>3000</v>
      </c>
      <c r="F61" s="41">
        <v>0</v>
      </c>
      <c r="G61" s="41">
        <v>3200</v>
      </c>
    </row>
    <row r="62" ht="15.75" customHeight="1">
      <c r="A62" s="36"/>
      <c r="B62" s="37"/>
      <c r="C62" s="36"/>
      <c r="D62" s="36"/>
      <c r="E62" s="36"/>
      <c r="F62" s="36"/>
      <c r="G62" s="40"/>
    </row>
    <row r="63" ht="15.75" customHeight="1">
      <c r="A63" s="41">
        <v>5260</v>
      </c>
      <c r="B63" t="s" s="42">
        <v>110</v>
      </c>
      <c r="C63" s="41">
        <v>2000</v>
      </c>
      <c r="D63" s="41">
        <v>200</v>
      </c>
      <c r="E63" s="41">
        <v>200</v>
      </c>
      <c r="F63" s="43">
        <v>500</v>
      </c>
      <c r="G63" s="63">
        <v>5000</v>
      </c>
    </row>
    <row r="64" ht="15.75" customHeight="1">
      <c r="A64" s="36"/>
      <c r="B64" t="s" s="42">
        <v>111</v>
      </c>
      <c r="C64" s="60"/>
      <c r="D64" s="60"/>
      <c r="E64" s="60"/>
      <c r="F64" s="72">
        <v>6000</v>
      </c>
      <c r="G64" s="73">
        <v>6000</v>
      </c>
    </row>
    <row r="65" ht="15.75" customHeight="1">
      <c r="A65" s="36"/>
      <c r="B65" s="36"/>
      <c r="C65" s="31">
        <f>SUM(C35:C63)</f>
        <v>62438</v>
      </c>
      <c r="D65" s="31">
        <f>SUM(D35:D63)</f>
        <v>71495</v>
      </c>
      <c r="E65" s="31">
        <f>SUM(E35:E63)</f>
        <v>74550</v>
      </c>
      <c r="F65" s="31">
        <f>SUM(F35:F64)</f>
        <v>41800</v>
      </c>
      <c r="G65" s="31">
        <f>SUM(G35:G64)</f>
        <v>109700</v>
      </c>
    </row>
    <row r="66" ht="15.75" customHeight="1">
      <c r="A66" s="36"/>
      <c r="B66" s="36"/>
      <c r="C66" s="36"/>
      <c r="D66" s="36"/>
      <c r="E66" s="36"/>
      <c r="F66" s="36"/>
      <c r="G66" s="36"/>
    </row>
    <row r="67" ht="15.75" customHeight="1">
      <c r="A67" s="36"/>
      <c r="B67" s="36"/>
      <c r="C67" s="36"/>
      <c r="D67" s="36"/>
      <c r="E67" s="36"/>
      <c r="F67" s="36"/>
      <c r="G67" s="36"/>
    </row>
    <row r="68" ht="15.75" customHeight="1">
      <c r="A68" s="36"/>
      <c r="B68" t="s" s="42">
        <v>112</v>
      </c>
      <c r="C68" s="36"/>
      <c r="D68" s="36"/>
      <c r="E68" s="36"/>
      <c r="F68" s="36"/>
      <c r="G68" s="36"/>
    </row>
    <row r="69" ht="15.75" customHeight="1">
      <c r="A69" s="36"/>
      <c r="B69" s="37"/>
      <c r="C69" s="36"/>
      <c r="D69" s="36"/>
      <c r="E69" s="36"/>
      <c r="F69" s="36"/>
      <c r="G69" s="36"/>
    </row>
    <row r="70" ht="15.75" customHeight="1">
      <c r="A70" s="39">
        <v>4100</v>
      </c>
      <c r="B70" t="s" s="38">
        <v>20</v>
      </c>
      <c r="C70" s="36"/>
      <c r="D70" s="36"/>
      <c r="E70" s="36"/>
      <c r="F70" s="36"/>
      <c r="G70" s="36"/>
    </row>
    <row r="71" ht="15.75" customHeight="1">
      <c r="A71" s="41">
        <v>4110</v>
      </c>
      <c r="B71" t="s" s="42">
        <v>43</v>
      </c>
      <c r="C71" s="36"/>
      <c r="D71" s="36"/>
      <c r="E71" s="36"/>
      <c r="F71" s="41">
        <v>0</v>
      </c>
      <c r="G71" s="41">
        <v>0</v>
      </c>
    </row>
    <row r="72" ht="15.75" customHeight="1">
      <c r="A72" s="41">
        <v>4111</v>
      </c>
      <c r="B72" t="s" s="42">
        <v>113</v>
      </c>
      <c r="C72" s="41">
        <v>1500</v>
      </c>
      <c r="D72" s="41">
        <v>500</v>
      </c>
      <c r="E72" s="41">
        <v>0</v>
      </c>
      <c r="F72" s="41">
        <v>0</v>
      </c>
      <c r="G72" s="41">
        <v>0</v>
      </c>
    </row>
    <row r="73" ht="15.75" customHeight="1">
      <c r="A73" s="41">
        <v>4112</v>
      </c>
      <c r="B73" t="s" s="42">
        <v>83</v>
      </c>
      <c r="C73" s="41">
        <v>1350</v>
      </c>
      <c r="D73" s="41">
        <v>1800</v>
      </c>
      <c r="E73" s="41">
        <v>600</v>
      </c>
      <c r="F73" s="41">
        <v>0</v>
      </c>
      <c r="G73" s="41">
        <v>0</v>
      </c>
    </row>
    <row r="74" ht="15.75" customHeight="1">
      <c r="A74" s="41">
        <v>4113</v>
      </c>
      <c r="B74" t="s" s="42">
        <v>114</v>
      </c>
      <c r="C74" s="41">
        <v>10000</v>
      </c>
      <c r="D74" s="41">
        <v>6000</v>
      </c>
      <c r="E74" s="41">
        <v>0</v>
      </c>
      <c r="F74" s="41">
        <v>0</v>
      </c>
      <c r="G74" s="41">
        <v>0</v>
      </c>
    </row>
    <row r="75" ht="15.75" customHeight="1">
      <c r="A75" s="41">
        <v>4114</v>
      </c>
      <c r="B75" t="s" s="42">
        <v>115</v>
      </c>
      <c r="C75" s="41">
        <v>1800</v>
      </c>
      <c r="D75" s="41">
        <v>1400</v>
      </c>
      <c r="E75" s="41">
        <v>0</v>
      </c>
      <c r="F75" s="41">
        <v>0</v>
      </c>
      <c r="G75" s="41">
        <v>0</v>
      </c>
    </row>
    <row r="76" ht="15.75" customHeight="1">
      <c r="A76" s="36"/>
      <c r="B76" s="37"/>
      <c r="C76" s="36"/>
      <c r="D76" s="36"/>
      <c r="E76" s="36"/>
      <c r="F76" s="36"/>
      <c r="G76" s="36"/>
    </row>
    <row r="77" ht="15.75" customHeight="1">
      <c r="A77" s="41">
        <v>4120</v>
      </c>
      <c r="B77" t="s" s="42">
        <v>44</v>
      </c>
      <c r="C77" s="41">
        <v>0</v>
      </c>
      <c r="D77" s="41">
        <v>0</v>
      </c>
      <c r="E77" s="36"/>
      <c r="F77" s="41">
        <v>0</v>
      </c>
      <c r="G77" s="41">
        <v>0</v>
      </c>
    </row>
    <row r="78" ht="15.75" customHeight="1">
      <c r="A78" s="36"/>
      <c r="B78" s="37"/>
      <c r="C78" s="36"/>
      <c r="D78" s="36"/>
      <c r="E78" s="36"/>
      <c r="F78" s="36"/>
      <c r="G78" s="36"/>
    </row>
    <row r="79" ht="15.75" customHeight="1">
      <c r="A79" s="36"/>
      <c r="B79" t="s" s="38">
        <v>45</v>
      </c>
      <c r="C79" s="36"/>
      <c r="D79" s="36"/>
      <c r="E79" s="36"/>
      <c r="F79" s="36"/>
      <c r="G79" s="36"/>
    </row>
    <row r="80" ht="15.75" customHeight="1">
      <c r="A80" s="41">
        <v>4130</v>
      </c>
      <c r="B80" t="s" s="42">
        <v>116</v>
      </c>
      <c r="C80" s="41">
        <v>6000</v>
      </c>
      <c r="D80" s="41">
        <v>6200</v>
      </c>
      <c r="E80" s="41">
        <v>8800</v>
      </c>
      <c r="F80" s="41">
        <v>0</v>
      </c>
      <c r="G80" s="41">
        <v>9000</v>
      </c>
    </row>
    <row r="81" ht="15.75" customHeight="1">
      <c r="A81" s="36"/>
      <c r="B81" s="37"/>
      <c r="C81" s="36"/>
      <c r="D81" s="36"/>
      <c r="E81" s="36"/>
      <c r="F81" s="36"/>
      <c r="G81" s="36"/>
    </row>
    <row r="82" ht="15.75" customHeight="1">
      <c r="A82" s="41">
        <v>4140</v>
      </c>
      <c r="B82" t="s" s="42">
        <v>47</v>
      </c>
      <c r="C82" s="36"/>
      <c r="D82" s="36"/>
      <c r="E82" s="41">
        <v>5000</v>
      </c>
      <c r="F82" s="36"/>
      <c r="G82" s="36"/>
    </row>
    <row r="83" ht="15.75" customHeight="1">
      <c r="A83" s="41">
        <v>4141</v>
      </c>
      <c r="B83" t="s" s="42">
        <v>117</v>
      </c>
      <c r="C83" s="36"/>
      <c r="D83" s="41">
        <v>0</v>
      </c>
      <c r="E83" s="36"/>
      <c r="F83" s="67">
        <v>0</v>
      </c>
      <c r="G83" s="67">
        <v>0</v>
      </c>
    </row>
    <row r="84" ht="15.75" customHeight="1">
      <c r="A84" s="41">
        <v>4142</v>
      </c>
      <c r="B84" t="s" s="42">
        <v>118</v>
      </c>
      <c r="C84" s="36"/>
      <c r="D84" s="41">
        <v>29000</v>
      </c>
      <c r="E84" s="43">
        <v>25000</v>
      </c>
      <c r="F84" s="63">
        <v>0</v>
      </c>
      <c r="G84" s="63">
        <v>43800</v>
      </c>
    </row>
    <row r="85" ht="15.75" customHeight="1">
      <c r="A85" s="41">
        <v>4143</v>
      </c>
      <c r="B85" t="s" s="42">
        <v>119</v>
      </c>
      <c r="C85" s="36"/>
      <c r="D85" s="41">
        <v>1000</v>
      </c>
      <c r="E85" s="41">
        <v>500</v>
      </c>
      <c r="F85" s="65">
        <v>0</v>
      </c>
      <c r="G85" s="65">
        <v>1000</v>
      </c>
    </row>
    <row r="86" ht="15.75" customHeight="1">
      <c r="A86" s="36"/>
      <c r="B86" s="37"/>
      <c r="C86" s="36"/>
      <c r="D86" s="36"/>
      <c r="E86" s="36"/>
      <c r="F86" s="36"/>
      <c r="G86" s="40"/>
    </row>
    <row r="87" ht="15.75" customHeight="1">
      <c r="A87" s="41">
        <v>4160</v>
      </c>
      <c r="B87" t="s" s="42">
        <v>51</v>
      </c>
      <c r="C87" s="41">
        <v>93207</v>
      </c>
      <c r="D87" s="41">
        <v>103000</v>
      </c>
      <c r="E87" s="41">
        <v>115000</v>
      </c>
      <c r="F87" s="43">
        <v>0</v>
      </c>
      <c r="G87" s="63">
        <v>150000</v>
      </c>
    </row>
    <row r="88" ht="15.75" customHeight="1">
      <c r="A88" s="36"/>
      <c r="B88" s="37"/>
      <c r="C88" s="36"/>
      <c r="D88" s="36"/>
      <c r="E88" s="36"/>
      <c r="F88" s="36"/>
      <c r="G88" s="71"/>
    </row>
    <row r="89" ht="15.75" customHeight="1">
      <c r="A89" s="41">
        <v>4180</v>
      </c>
      <c r="B89" t="s" s="42">
        <v>48</v>
      </c>
      <c r="C89" s="41">
        <v>0</v>
      </c>
      <c r="D89" s="41">
        <v>22000</v>
      </c>
      <c r="E89" s="41">
        <v>15000</v>
      </c>
      <c r="F89" s="41">
        <v>0</v>
      </c>
      <c r="G89" s="41">
        <v>21000</v>
      </c>
    </row>
    <row r="90" ht="15.75" customHeight="1">
      <c r="A90" s="36"/>
      <c r="B90" s="37"/>
      <c r="C90" s="36"/>
      <c r="D90" s="36"/>
      <c r="E90" s="36"/>
      <c r="F90" s="36"/>
      <c r="G90" s="36"/>
    </row>
    <row r="91" ht="15.75" customHeight="1">
      <c r="A91" s="41">
        <v>4185</v>
      </c>
      <c r="B91" t="s" s="42">
        <v>120</v>
      </c>
      <c r="C91" s="36"/>
      <c r="D91" s="41">
        <v>20000</v>
      </c>
      <c r="E91" s="41">
        <v>0</v>
      </c>
      <c r="F91" s="41">
        <v>0</v>
      </c>
      <c r="G91" s="41">
        <v>0</v>
      </c>
    </row>
    <row r="92" ht="15.75" customHeight="1">
      <c r="A92" s="36"/>
      <c r="B92" s="37"/>
      <c r="C92" s="36"/>
      <c r="D92" s="36"/>
      <c r="E92" s="36"/>
      <c r="F92" s="36"/>
      <c r="G92" s="36"/>
    </row>
    <row r="93" ht="15.75" customHeight="1">
      <c r="A93" s="36"/>
      <c r="B93" t="s" s="38">
        <v>121</v>
      </c>
      <c r="C93" s="36"/>
      <c r="D93" s="36"/>
      <c r="E93" s="36"/>
      <c r="F93" s="36"/>
      <c r="G93" s="40"/>
    </row>
    <row r="94" ht="15.75" customHeight="1">
      <c r="A94" s="41">
        <v>4170</v>
      </c>
      <c r="B94" t="s" s="42">
        <v>50</v>
      </c>
      <c r="C94" s="41">
        <v>80263</v>
      </c>
      <c r="D94" s="41">
        <v>128000</v>
      </c>
      <c r="E94" s="41">
        <v>130000</v>
      </c>
      <c r="F94" s="43">
        <v>5000</v>
      </c>
      <c r="G94" s="63">
        <v>167000</v>
      </c>
    </row>
    <row r="95" ht="15.75" customHeight="1">
      <c r="A95" s="41">
        <v>4175</v>
      </c>
      <c r="B95" t="s" s="42">
        <v>122</v>
      </c>
      <c r="C95" s="36"/>
      <c r="D95" s="41">
        <v>2400</v>
      </c>
      <c r="E95" s="41">
        <v>2000</v>
      </c>
      <c r="F95" s="41">
        <v>0</v>
      </c>
      <c r="G95" s="65">
        <v>2700</v>
      </c>
    </row>
    <row r="96" ht="15.75" customHeight="1">
      <c r="A96" s="41">
        <v>4176</v>
      </c>
      <c r="B96" t="s" s="42">
        <v>123</v>
      </c>
      <c r="C96" s="36"/>
      <c r="D96" s="41">
        <v>2470</v>
      </c>
      <c r="E96" s="41">
        <v>3000</v>
      </c>
      <c r="F96" s="41">
        <v>0</v>
      </c>
      <c r="G96" s="41">
        <v>2000</v>
      </c>
    </row>
    <row r="97" ht="15.75" customHeight="1">
      <c r="A97" s="36"/>
      <c r="B97" s="37"/>
      <c r="C97" s="36"/>
      <c r="D97" s="36"/>
      <c r="E97" s="36"/>
      <c r="F97" s="36"/>
      <c r="G97" s="36"/>
    </row>
    <row r="98" ht="15.75" customHeight="1">
      <c r="A98" s="36"/>
      <c r="B98" t="s" s="38">
        <v>124</v>
      </c>
      <c r="C98" s="36"/>
      <c r="D98" s="36"/>
      <c r="E98" s="36"/>
      <c r="F98" s="36"/>
      <c r="G98" s="36"/>
    </row>
    <row r="99" ht="15.75" customHeight="1">
      <c r="A99" s="41">
        <v>4905</v>
      </c>
      <c r="B99" t="s" s="42">
        <v>125</v>
      </c>
      <c r="C99" s="41">
        <v>2000</v>
      </c>
      <c r="D99" s="41">
        <v>1538</v>
      </c>
      <c r="E99" s="41">
        <v>1500</v>
      </c>
      <c r="F99" s="41">
        <v>0</v>
      </c>
      <c r="G99" s="41">
        <v>0</v>
      </c>
    </row>
    <row r="100" ht="15.75" customHeight="1">
      <c r="A100" s="36"/>
      <c r="B100" s="37"/>
      <c r="C100" s="36"/>
      <c r="D100" s="36"/>
      <c r="E100" s="36"/>
      <c r="F100" s="36"/>
      <c r="G100" s="36"/>
    </row>
    <row r="101" ht="15.75" customHeight="1">
      <c r="A101" s="41">
        <v>4906</v>
      </c>
      <c r="B101" t="s" s="42">
        <v>53</v>
      </c>
      <c r="C101" s="51">
        <v>22000</v>
      </c>
      <c r="D101" s="51">
        <v>19827</v>
      </c>
      <c r="E101" s="51">
        <v>24000</v>
      </c>
      <c r="F101" s="51">
        <v>0</v>
      </c>
      <c r="G101" s="51">
        <v>24000</v>
      </c>
    </row>
    <row r="102" ht="15.75" customHeight="1">
      <c r="A102" s="36"/>
      <c r="B102" s="37"/>
      <c r="C102" s="31">
        <f>SUM(C72:C101)</f>
        <v>218120</v>
      </c>
      <c r="D102" s="31">
        <f>SUM(D72:D101)</f>
        <v>345135</v>
      </c>
      <c r="E102" s="31">
        <f>SUM(E71:E101)</f>
        <v>330400</v>
      </c>
      <c r="F102" s="31">
        <f>SUM(F71:F101)</f>
        <v>5000</v>
      </c>
      <c r="G102" s="31">
        <f>SUM(G71:G101)</f>
        <v>420500</v>
      </c>
    </row>
    <row r="103" ht="15.75" customHeight="1">
      <c r="A103" s="36"/>
      <c r="B103" s="37"/>
      <c r="C103" s="36"/>
      <c r="D103" s="36"/>
      <c r="E103" s="36"/>
      <c r="F103" s="36"/>
      <c r="G103" s="36"/>
    </row>
    <row r="104" ht="15.75" customHeight="1">
      <c r="A104" s="36"/>
      <c r="B104" s="37"/>
      <c r="C104" s="36"/>
      <c r="D104" s="36"/>
      <c r="E104" s="36"/>
      <c r="F104" s="36"/>
      <c r="G104" s="36"/>
    </row>
    <row r="105" ht="15.75" customHeight="1">
      <c r="A105" s="39">
        <v>4300</v>
      </c>
      <c r="B105" t="s" s="38">
        <v>12</v>
      </c>
      <c r="C105" s="36"/>
      <c r="D105" s="36"/>
      <c r="E105" s="36"/>
      <c r="F105" s="36"/>
      <c r="G105" s="40"/>
    </row>
    <row r="106" ht="15.75" customHeight="1">
      <c r="A106" s="41">
        <v>4310</v>
      </c>
      <c r="B106" t="s" s="42">
        <v>54</v>
      </c>
      <c r="C106" s="51">
        <v>40000</v>
      </c>
      <c r="D106" s="51">
        <v>68000</v>
      </c>
      <c r="E106" s="41">
        <v>60000</v>
      </c>
      <c r="F106" s="72">
        <v>0</v>
      </c>
      <c r="G106" s="73">
        <v>0</v>
      </c>
    </row>
    <row r="107" ht="15.75" customHeight="1">
      <c r="A107" s="36"/>
      <c r="B107" s="37"/>
      <c r="C107" s="31">
        <v>40000</v>
      </c>
      <c r="D107" s="31">
        <v>68000</v>
      </c>
      <c r="E107" s="39">
        <v>60000</v>
      </c>
      <c r="F107" s="31">
        <f>SUM(F105:F106)</f>
        <v>0</v>
      </c>
      <c r="G107" s="31">
        <f>SUM(G106)</f>
        <v>0</v>
      </c>
    </row>
    <row r="108" ht="15.75" customHeight="1">
      <c r="A108" s="36"/>
      <c r="B108" s="37"/>
      <c r="C108" s="36"/>
      <c r="D108" s="36"/>
      <c r="E108" s="36"/>
      <c r="F108" s="36"/>
      <c r="G108" s="36"/>
    </row>
    <row r="109" ht="15.75" customHeight="1">
      <c r="A109" s="39">
        <v>4400</v>
      </c>
      <c r="B109" t="s" s="38">
        <v>13</v>
      </c>
      <c r="C109" s="36"/>
      <c r="D109" s="36"/>
      <c r="E109" s="36"/>
      <c r="F109" s="36"/>
      <c r="G109" s="36"/>
    </row>
    <row r="110" ht="15.75" customHeight="1">
      <c r="A110" s="41">
        <v>4011</v>
      </c>
      <c r="B110" t="s" s="42">
        <v>126</v>
      </c>
      <c r="C110" s="51">
        <v>51940</v>
      </c>
      <c r="D110" s="51">
        <v>49820</v>
      </c>
      <c r="E110" s="51">
        <v>40000</v>
      </c>
      <c r="F110" s="51">
        <v>44100</v>
      </c>
      <c r="G110" s="51">
        <v>44100</v>
      </c>
    </row>
    <row r="111" ht="15.75" customHeight="1">
      <c r="A111" s="36"/>
      <c r="B111" s="37"/>
      <c r="C111" s="31">
        <v>51940</v>
      </c>
      <c r="D111" s="31">
        <v>49820</v>
      </c>
      <c r="E111" s="31">
        <v>40000</v>
      </c>
      <c r="F111" s="31">
        <f>SUM(F110)</f>
        <v>44100</v>
      </c>
      <c r="G111" s="31">
        <f>SUM(G110)</f>
        <v>44100</v>
      </c>
    </row>
    <row r="112" ht="15.75" customHeight="1">
      <c r="A112" s="36"/>
      <c r="B112" s="37"/>
      <c r="C112" s="36"/>
      <c r="D112" s="36"/>
      <c r="E112" s="36"/>
      <c r="F112" s="36"/>
      <c r="G112" s="36"/>
    </row>
    <row r="113" ht="15.75" customHeight="1">
      <c r="A113" s="39">
        <v>4500</v>
      </c>
      <c r="B113" t="s" s="38">
        <v>21</v>
      </c>
      <c r="C113" s="36"/>
      <c r="D113" s="36"/>
      <c r="E113" s="36"/>
      <c r="F113" s="36"/>
      <c r="G113" s="36"/>
    </row>
    <row r="114" ht="15.75" customHeight="1">
      <c r="A114" s="41">
        <v>4510</v>
      </c>
      <c r="B114" t="s" s="42">
        <v>127</v>
      </c>
      <c r="C114" s="41">
        <v>15000</v>
      </c>
      <c r="D114" s="41">
        <v>500</v>
      </c>
      <c r="E114" s="41">
        <v>500</v>
      </c>
      <c r="F114" s="41">
        <v>0</v>
      </c>
      <c r="G114" s="41">
        <v>0</v>
      </c>
    </row>
    <row r="115" ht="15.75" customHeight="1">
      <c r="A115" s="41">
        <v>4520</v>
      </c>
      <c r="B115" t="s" s="42">
        <v>128</v>
      </c>
      <c r="C115" s="60"/>
      <c r="D115" s="51">
        <v>9000</v>
      </c>
      <c r="E115" s="41">
        <v>10000</v>
      </c>
      <c r="F115" s="51">
        <v>0</v>
      </c>
      <c r="G115" s="51">
        <v>10000</v>
      </c>
    </row>
    <row r="116" ht="15.75" customHeight="1">
      <c r="A116" s="36"/>
      <c r="B116" s="37"/>
      <c r="C116" s="74">
        <v>15000</v>
      </c>
      <c r="D116" s="74">
        <v>9500</v>
      </c>
      <c r="E116" s="39">
        <v>10500</v>
      </c>
      <c r="F116" s="74">
        <f>SUM(F113:F115)</f>
        <v>0</v>
      </c>
      <c r="G116" s="74">
        <f>SUM(G113:G115)</f>
        <v>10000</v>
      </c>
    </row>
    <row r="117" ht="15.75" customHeight="1">
      <c r="A117" s="36"/>
      <c r="B117" s="37"/>
      <c r="C117" s="75"/>
      <c r="D117" s="75"/>
      <c r="E117" s="46"/>
      <c r="F117" s="75"/>
      <c r="G117" s="75"/>
    </row>
    <row r="118" ht="15.75" customHeight="1">
      <c r="A118" s="36"/>
      <c r="B118" s="37"/>
      <c r="C118" s="36"/>
      <c r="D118" s="36"/>
      <c r="E118" s="36"/>
      <c r="F118" s="36"/>
      <c r="G118" s="36"/>
    </row>
    <row r="119" ht="15.75" customHeight="1">
      <c r="A119" s="39">
        <v>4600</v>
      </c>
      <c r="B119" t="s" s="38">
        <v>14</v>
      </c>
      <c r="C119" s="36"/>
      <c r="D119" s="36"/>
      <c r="E119" s="36"/>
      <c r="F119" s="36"/>
      <c r="G119" s="36"/>
    </row>
    <row r="120" ht="15.75" customHeight="1">
      <c r="A120" s="41">
        <v>4610</v>
      </c>
      <c r="B120" t="s" s="42">
        <v>129</v>
      </c>
      <c r="C120" s="41">
        <v>20750</v>
      </c>
      <c r="D120" s="41">
        <v>18600</v>
      </c>
      <c r="E120" s="41">
        <v>13260</v>
      </c>
      <c r="F120" s="41">
        <v>0</v>
      </c>
      <c r="G120" s="41">
        <v>14691</v>
      </c>
    </row>
    <row r="121" ht="15.75" customHeight="1">
      <c r="A121" s="41">
        <v>4620</v>
      </c>
      <c r="B121" t="s" s="42">
        <v>130</v>
      </c>
      <c r="C121" s="41">
        <v>9500</v>
      </c>
      <c r="D121" s="41">
        <v>10700</v>
      </c>
      <c r="E121" s="41">
        <v>17375</v>
      </c>
      <c r="F121" s="41">
        <v>0</v>
      </c>
      <c r="G121" s="41">
        <v>20075</v>
      </c>
    </row>
    <row r="122" ht="15.75" customHeight="1">
      <c r="A122" s="41">
        <v>4621</v>
      </c>
      <c r="B122" t="s" s="42">
        <v>131</v>
      </c>
      <c r="C122" s="41">
        <v>2500</v>
      </c>
      <c r="D122" s="41">
        <v>1500</v>
      </c>
      <c r="E122" s="41">
        <v>0</v>
      </c>
      <c r="F122" s="41">
        <v>0</v>
      </c>
      <c r="G122" s="41">
        <v>2500</v>
      </c>
    </row>
    <row r="123" ht="15.75" customHeight="1">
      <c r="A123" s="41">
        <v>4622</v>
      </c>
      <c r="B123" t="s" s="42">
        <v>132</v>
      </c>
      <c r="C123" s="41">
        <v>2000</v>
      </c>
      <c r="D123" s="41">
        <v>0</v>
      </c>
      <c r="E123" s="41">
        <v>0</v>
      </c>
      <c r="F123" s="41">
        <v>0</v>
      </c>
      <c r="G123" s="41">
        <v>2000</v>
      </c>
    </row>
    <row r="124" ht="15.75" customHeight="1">
      <c r="A124" s="41">
        <v>4630</v>
      </c>
      <c r="B124" t="s" s="42">
        <v>58</v>
      </c>
      <c r="C124" s="41">
        <v>136500</v>
      </c>
      <c r="D124" s="41">
        <v>148852</v>
      </c>
      <c r="E124" s="41">
        <v>145200</v>
      </c>
      <c r="F124" s="41">
        <v>0</v>
      </c>
      <c r="G124" s="41">
        <v>146552</v>
      </c>
    </row>
    <row r="125" ht="15.75" customHeight="1">
      <c r="A125" s="41">
        <v>4640</v>
      </c>
      <c r="B125" t="s" s="42">
        <v>133</v>
      </c>
      <c r="C125" s="41">
        <v>45000</v>
      </c>
      <c r="D125" s="41">
        <v>28500</v>
      </c>
      <c r="E125" s="41">
        <v>30000</v>
      </c>
      <c r="F125" s="41">
        <v>0</v>
      </c>
      <c r="G125" s="41">
        <v>30000</v>
      </c>
    </row>
    <row r="126" ht="15.75" customHeight="1">
      <c r="A126" s="41">
        <v>4650</v>
      </c>
      <c r="B126" t="s" s="42">
        <v>134</v>
      </c>
      <c r="C126" s="36"/>
      <c r="D126" s="41">
        <v>0</v>
      </c>
      <c r="E126" s="41">
        <v>0</v>
      </c>
      <c r="F126" s="41">
        <v>0</v>
      </c>
      <c r="G126" s="41">
        <v>1000</v>
      </c>
    </row>
    <row r="127" ht="15.75" customHeight="1">
      <c r="A127" s="41">
        <v>4660</v>
      </c>
      <c r="B127" t="s" s="42">
        <v>93</v>
      </c>
      <c r="C127" s="36"/>
      <c r="D127" s="41">
        <v>0</v>
      </c>
      <c r="E127" s="41">
        <v>0</v>
      </c>
      <c r="F127" s="41">
        <v>0</v>
      </c>
      <c r="G127" s="41">
        <v>0</v>
      </c>
    </row>
    <row r="128" ht="15.75" customHeight="1">
      <c r="A128" s="41">
        <v>4670</v>
      </c>
      <c r="B128" t="s" s="42">
        <v>135</v>
      </c>
      <c r="C128" s="41">
        <v>18000</v>
      </c>
      <c r="D128" s="41">
        <v>20000</v>
      </c>
      <c r="E128" s="41">
        <v>20000</v>
      </c>
      <c r="F128" s="41">
        <v>0</v>
      </c>
      <c r="G128" s="41">
        <v>20000</v>
      </c>
    </row>
    <row r="129" ht="15.75" customHeight="1">
      <c r="A129" s="41">
        <v>4680</v>
      </c>
      <c r="B129" t="s" s="42">
        <v>104</v>
      </c>
      <c r="C129" s="36"/>
      <c r="D129" s="36"/>
      <c r="E129" s="41">
        <v>0</v>
      </c>
      <c r="F129" s="41">
        <v>0</v>
      </c>
      <c r="G129" s="41">
        <v>1719</v>
      </c>
    </row>
    <row r="130" ht="15.75" customHeight="1">
      <c r="A130" s="41">
        <v>4690</v>
      </c>
      <c r="B130" t="s" s="42">
        <v>16</v>
      </c>
      <c r="C130" s="41">
        <v>15200</v>
      </c>
      <c r="D130" s="41">
        <v>11049</v>
      </c>
      <c r="E130" s="41">
        <v>3000</v>
      </c>
      <c r="F130" s="41">
        <v>0</v>
      </c>
      <c r="G130" s="41">
        <v>3000</v>
      </c>
    </row>
    <row r="131" ht="15.75" customHeight="1">
      <c r="A131" s="41">
        <v>8910</v>
      </c>
      <c r="B131" t="s" s="42">
        <v>136</v>
      </c>
      <c r="C131" s="36"/>
      <c r="D131" s="36"/>
      <c r="E131" s="2"/>
      <c r="F131" s="2"/>
      <c r="G131" s="2"/>
    </row>
    <row r="132" ht="15.75" customHeight="1">
      <c r="A132" s="36"/>
      <c r="B132" s="37"/>
      <c r="C132" s="39">
        <f>SUM(C120:C130)</f>
        <v>249450</v>
      </c>
      <c r="D132" s="39">
        <v>239201</v>
      </c>
      <c r="E132" s="61">
        <f>SUM(E120:E130)</f>
        <v>228835</v>
      </c>
      <c r="F132" s="61">
        <f>SUM(F120:F130)</f>
        <v>0</v>
      </c>
      <c r="G132" s="61">
        <f>SUM(G120:G130)</f>
        <v>241537</v>
      </c>
    </row>
    <row r="133" ht="15.75" customHeight="1">
      <c r="A133" s="36"/>
      <c r="B133" s="37"/>
      <c r="C133" s="36"/>
      <c r="D133" s="36"/>
      <c r="E133" s="36"/>
      <c r="F133" s="36"/>
      <c r="G133" s="36"/>
    </row>
    <row r="134" ht="15.75" customHeight="1">
      <c r="A134" s="39">
        <v>4800</v>
      </c>
      <c r="B134" t="s" s="38">
        <v>15</v>
      </c>
      <c r="C134" s="36"/>
      <c r="D134" s="36"/>
      <c r="E134" s="36"/>
      <c r="F134" s="36"/>
      <c r="G134" s="36"/>
    </row>
    <row r="135" ht="15.75" customHeight="1">
      <c r="A135" s="41">
        <v>4810</v>
      </c>
      <c r="B135" t="s" s="42">
        <v>59</v>
      </c>
      <c r="C135" s="41">
        <v>4000</v>
      </c>
      <c r="D135" s="41">
        <v>7300</v>
      </c>
      <c r="E135" s="41">
        <v>1000</v>
      </c>
      <c r="F135" s="41">
        <v>7400</v>
      </c>
      <c r="G135" s="41">
        <v>7400</v>
      </c>
    </row>
    <row r="136" ht="15.75" customHeight="1">
      <c r="A136" s="36"/>
      <c r="B136" s="37"/>
      <c r="C136" s="36"/>
      <c r="D136" s="36"/>
      <c r="E136" s="36"/>
      <c r="F136" s="36"/>
      <c r="G136" s="36"/>
    </row>
    <row r="137" ht="15.75" customHeight="1">
      <c r="A137" s="41">
        <v>4814</v>
      </c>
      <c r="B137" t="s" s="42">
        <v>137</v>
      </c>
      <c r="C137" s="36"/>
      <c r="D137" s="41">
        <v>1500</v>
      </c>
      <c r="E137" s="41">
        <v>3200</v>
      </c>
      <c r="F137" s="41">
        <v>0</v>
      </c>
      <c r="G137" s="41">
        <v>2000</v>
      </c>
    </row>
    <row r="138" ht="15.75" customHeight="1">
      <c r="A138" s="36"/>
      <c r="B138" s="37"/>
      <c r="C138" s="36"/>
      <c r="D138" s="36"/>
      <c r="E138" s="36"/>
      <c r="F138" s="36"/>
      <c r="G138" s="36"/>
    </row>
    <row r="139" ht="15.75" customHeight="1">
      <c r="A139" s="41">
        <v>4815</v>
      </c>
      <c r="B139" t="s" s="42">
        <v>138</v>
      </c>
      <c r="C139" s="36"/>
      <c r="D139" s="41">
        <v>6090</v>
      </c>
      <c r="E139" s="41">
        <v>6000</v>
      </c>
      <c r="F139" s="41">
        <v>7645</v>
      </c>
      <c r="G139" s="41">
        <v>7645</v>
      </c>
    </row>
    <row r="140" ht="15.75" customHeight="1">
      <c r="A140" s="36"/>
      <c r="B140" s="37"/>
      <c r="C140" s="36"/>
      <c r="D140" s="36"/>
      <c r="E140" s="36"/>
      <c r="F140" s="36"/>
      <c r="G140" s="40"/>
    </row>
    <row r="141" ht="15.75" customHeight="1">
      <c r="A141" s="41">
        <v>4014</v>
      </c>
      <c r="B141" t="s" s="42">
        <v>139</v>
      </c>
      <c r="C141" s="36"/>
      <c r="D141" s="36"/>
      <c r="E141" s="36"/>
      <c r="F141" s="43">
        <v>5000</v>
      </c>
      <c r="G141" s="63">
        <v>5000</v>
      </c>
    </row>
    <row r="142" ht="15.75" customHeight="1">
      <c r="A142" s="36"/>
      <c r="B142" s="36"/>
      <c r="C142" s="36"/>
      <c r="D142" s="36"/>
      <c r="E142" s="36"/>
      <c r="F142" s="36"/>
      <c r="G142" s="71"/>
    </row>
    <row r="143" ht="15.75" customHeight="1">
      <c r="A143" s="41">
        <v>4816</v>
      </c>
      <c r="B143" t="s" s="42">
        <v>140</v>
      </c>
      <c r="C143" s="36"/>
      <c r="D143" s="41">
        <v>4000</v>
      </c>
      <c r="E143" s="41">
        <v>8000</v>
      </c>
      <c r="F143" s="41">
        <v>0</v>
      </c>
      <c r="G143" s="41">
        <v>8000</v>
      </c>
    </row>
    <row r="144" ht="15.75" customHeight="1">
      <c r="A144" s="36"/>
      <c r="B144" s="37"/>
      <c r="C144" s="36"/>
      <c r="D144" s="36"/>
      <c r="E144" s="36"/>
      <c r="F144" s="36"/>
      <c r="G144" s="36"/>
    </row>
    <row r="145" ht="15.75" customHeight="1">
      <c r="A145" s="41">
        <v>4820</v>
      </c>
      <c r="B145" t="s" s="42">
        <v>141</v>
      </c>
      <c r="C145" s="41">
        <v>2000</v>
      </c>
      <c r="D145" s="41">
        <v>1600</v>
      </c>
      <c r="E145" s="41">
        <v>1800</v>
      </c>
      <c r="F145" s="41">
        <v>700</v>
      </c>
      <c r="G145" s="41">
        <v>700</v>
      </c>
    </row>
    <row r="146" ht="15.75" customHeight="1">
      <c r="A146" s="36"/>
      <c r="B146" s="37"/>
      <c r="C146" s="36"/>
      <c r="D146" s="36"/>
      <c r="E146" s="36"/>
      <c r="F146" s="40"/>
      <c r="G146" s="40"/>
    </row>
    <row r="147" ht="15.75" customHeight="1">
      <c r="A147" s="41">
        <v>4830</v>
      </c>
      <c r="B147" t="s" s="42">
        <v>60</v>
      </c>
      <c r="C147" s="41">
        <v>10000</v>
      </c>
      <c r="D147" s="41">
        <v>20000</v>
      </c>
      <c r="E147" s="43">
        <v>15000</v>
      </c>
      <c r="F147" s="63">
        <v>0</v>
      </c>
      <c r="G147" s="63">
        <v>40000</v>
      </c>
    </row>
    <row r="148" ht="15.75" customHeight="1">
      <c r="A148" s="36"/>
      <c r="B148" s="37"/>
      <c r="C148" s="36"/>
      <c r="D148" s="36"/>
      <c r="E148" s="36"/>
      <c r="F148" s="71"/>
      <c r="G148" s="71"/>
    </row>
    <row r="149" ht="15.75" customHeight="1">
      <c r="A149" s="41">
        <v>4840</v>
      </c>
      <c r="B149" t="s" s="42">
        <v>142</v>
      </c>
      <c r="C149" s="41">
        <v>2000</v>
      </c>
      <c r="D149" s="41">
        <v>0</v>
      </c>
      <c r="E149" s="41">
        <v>1000</v>
      </c>
      <c r="F149" s="41">
        <v>700</v>
      </c>
      <c r="G149" s="41">
        <v>2000</v>
      </c>
    </row>
    <row r="150" ht="15.75" customHeight="1">
      <c r="A150" s="36"/>
      <c r="B150" s="37"/>
      <c r="C150" s="36"/>
      <c r="D150" s="36"/>
      <c r="E150" s="36"/>
      <c r="F150" s="36"/>
      <c r="G150" s="36"/>
    </row>
    <row r="151" ht="15.75" customHeight="1">
      <c r="A151" s="41">
        <v>4850</v>
      </c>
      <c r="B151" t="s" s="42">
        <v>143</v>
      </c>
      <c r="C151" s="41">
        <v>4000</v>
      </c>
      <c r="D151" s="41">
        <v>2230</v>
      </c>
      <c r="E151" s="41">
        <v>1200</v>
      </c>
      <c r="F151" s="41">
        <v>1200</v>
      </c>
      <c r="G151" s="41">
        <v>1200</v>
      </c>
    </row>
    <row r="152" ht="15.75" customHeight="1">
      <c r="A152" s="41">
        <v>4851</v>
      </c>
      <c r="B152" t="s" s="42">
        <v>144</v>
      </c>
      <c r="C152" s="36"/>
      <c r="D152" s="41">
        <v>3770</v>
      </c>
      <c r="E152" s="41">
        <v>5000</v>
      </c>
      <c r="F152" s="41">
        <v>5000</v>
      </c>
      <c r="G152" s="41">
        <v>5000</v>
      </c>
    </row>
    <row r="153" ht="15.75" customHeight="1">
      <c r="A153" s="36"/>
      <c r="B153" s="37"/>
      <c r="C153" s="36"/>
      <c r="D153" s="36"/>
      <c r="E153" s="36"/>
      <c r="F153" s="36"/>
      <c r="G153" s="36"/>
    </row>
    <row r="154" ht="15.75" customHeight="1">
      <c r="A154" s="41">
        <v>4860</v>
      </c>
      <c r="B154" t="s" s="42">
        <v>62</v>
      </c>
      <c r="C154" s="36"/>
      <c r="D154" s="36"/>
      <c r="E154" s="36"/>
      <c r="F154" s="36"/>
      <c r="G154" s="36"/>
    </row>
    <row r="155" ht="15.75" customHeight="1">
      <c r="A155" s="41">
        <v>4861</v>
      </c>
      <c r="B155" t="s" s="42">
        <v>145</v>
      </c>
      <c r="C155" s="41">
        <v>2000</v>
      </c>
      <c r="D155" s="41">
        <v>0</v>
      </c>
      <c r="E155" s="41">
        <v>0</v>
      </c>
      <c r="F155" s="41">
        <v>0</v>
      </c>
      <c r="G155" s="41">
        <v>0</v>
      </c>
    </row>
    <row r="156" ht="15.75" customHeight="1">
      <c r="A156" s="41">
        <v>4862</v>
      </c>
      <c r="B156" t="s" s="42">
        <v>146</v>
      </c>
      <c r="C156" s="36"/>
      <c r="D156" s="36"/>
      <c r="E156" s="36"/>
      <c r="F156" s="41">
        <v>0</v>
      </c>
      <c r="G156" s="41">
        <v>0</v>
      </c>
    </row>
    <row r="157" ht="15.75" customHeight="1">
      <c r="A157" s="41">
        <v>4863</v>
      </c>
      <c r="B157" t="s" s="42">
        <v>147</v>
      </c>
      <c r="C157" s="36"/>
      <c r="D157" s="36"/>
      <c r="E157" s="36"/>
      <c r="F157" s="41">
        <v>0</v>
      </c>
      <c r="G157" s="41">
        <v>0</v>
      </c>
    </row>
    <row r="158" ht="15.75" customHeight="1">
      <c r="A158" s="41">
        <v>4864</v>
      </c>
      <c r="B158" t="s" s="42">
        <v>148</v>
      </c>
      <c r="C158" s="36"/>
      <c r="D158" s="36"/>
      <c r="E158" s="36"/>
      <c r="F158" s="41">
        <v>0</v>
      </c>
      <c r="G158" s="41">
        <v>750</v>
      </c>
    </row>
    <row r="159" ht="15.75" customHeight="1">
      <c r="A159" s="41">
        <v>4865</v>
      </c>
      <c r="B159" t="s" s="42">
        <v>86</v>
      </c>
      <c r="C159" s="36"/>
      <c r="D159" s="36"/>
      <c r="E159" s="36"/>
      <c r="F159" s="41">
        <v>0</v>
      </c>
      <c r="G159" s="41">
        <v>1000</v>
      </c>
    </row>
    <row r="160" ht="15.75" customHeight="1">
      <c r="A160" s="36"/>
      <c r="B160" s="42"/>
      <c r="C160" s="36"/>
      <c r="D160" s="36"/>
      <c r="E160" s="36"/>
      <c r="F160" s="36"/>
      <c r="G160" s="36"/>
    </row>
    <row r="161" ht="15.75" customHeight="1">
      <c r="A161" s="36"/>
      <c r="B161" t="s" s="38">
        <v>149</v>
      </c>
      <c r="C161" s="36"/>
      <c r="D161" s="36"/>
      <c r="E161" s="36"/>
      <c r="F161" s="36"/>
      <c r="G161" s="36"/>
    </row>
    <row r="162" ht="15.75" customHeight="1">
      <c r="A162" s="41">
        <v>4013</v>
      </c>
      <c r="B162" t="s" s="42">
        <v>150</v>
      </c>
      <c r="C162" s="36"/>
      <c r="D162" s="36"/>
      <c r="E162" s="41">
        <v>5000</v>
      </c>
      <c r="F162" s="41">
        <v>5000</v>
      </c>
      <c r="G162" s="41">
        <v>5000</v>
      </c>
    </row>
    <row r="163" ht="15.75" customHeight="1">
      <c r="A163" s="41">
        <v>4013</v>
      </c>
      <c r="B163" t="s" s="42">
        <v>151</v>
      </c>
      <c r="C163" s="36"/>
      <c r="D163" s="36"/>
      <c r="E163" s="41">
        <v>7000</v>
      </c>
      <c r="F163" s="41">
        <v>0</v>
      </c>
      <c r="G163" s="41">
        <v>23800</v>
      </c>
    </row>
    <row r="164" ht="15.75" customHeight="1">
      <c r="A164" s="36"/>
      <c r="B164" s="37"/>
      <c r="C164" s="36"/>
      <c r="D164" s="36"/>
      <c r="E164" s="36"/>
      <c r="F164" s="36"/>
      <c r="G164" s="36"/>
    </row>
    <row r="165" ht="15.75" customHeight="1">
      <c r="A165" s="41">
        <v>4870</v>
      </c>
      <c r="B165" t="s" s="42">
        <v>152</v>
      </c>
      <c r="C165" s="41">
        <v>4000</v>
      </c>
      <c r="D165" s="41">
        <v>10000</v>
      </c>
      <c r="E165" s="41">
        <v>10000</v>
      </c>
      <c r="F165" s="41">
        <v>0</v>
      </c>
      <c r="G165" s="41">
        <v>15000</v>
      </c>
    </row>
    <row r="166" ht="15.75" customHeight="1">
      <c r="A166" s="36"/>
      <c r="B166" s="37"/>
      <c r="C166" s="36"/>
      <c r="D166" s="36"/>
      <c r="E166" s="36"/>
      <c r="F166" s="36"/>
      <c r="G166" s="36"/>
    </row>
    <row r="167" ht="15.75" customHeight="1">
      <c r="A167" s="41">
        <v>4880</v>
      </c>
      <c r="B167" t="s" s="42">
        <v>153</v>
      </c>
      <c r="C167" s="36"/>
      <c r="D167" s="36"/>
      <c r="E167" s="36"/>
      <c r="F167" s="40"/>
      <c r="G167" s="40"/>
    </row>
    <row r="168" ht="15.75" customHeight="1">
      <c r="A168" s="36"/>
      <c r="B168" t="s" s="42">
        <v>154</v>
      </c>
      <c r="C168" s="41">
        <v>35000</v>
      </c>
      <c r="D168" s="41">
        <v>21000</v>
      </c>
      <c r="E168" s="43">
        <v>25000</v>
      </c>
      <c r="F168" s="69">
        <v>25000</v>
      </c>
      <c r="G168" s="70">
        <v>25000</v>
      </c>
    </row>
    <row r="169" ht="15.75" customHeight="1">
      <c r="A169" s="41">
        <v>4882</v>
      </c>
      <c r="B169" t="s" s="42">
        <v>155</v>
      </c>
      <c r="C169" s="36"/>
      <c r="D169" s="36"/>
      <c r="E169" s="36"/>
      <c r="F169" s="71"/>
      <c r="G169" s="71"/>
    </row>
    <row r="170" ht="15.75" customHeight="1">
      <c r="A170" s="41">
        <v>4883</v>
      </c>
      <c r="B170" t="s" s="42">
        <v>156</v>
      </c>
      <c r="C170" s="60"/>
      <c r="D170" s="60"/>
      <c r="E170" s="60"/>
      <c r="F170" s="60"/>
      <c r="G170" s="60"/>
    </row>
    <row r="171" ht="15.75" customHeight="1">
      <c r="A171" s="36"/>
      <c r="B171" s="37"/>
      <c r="C171" s="31">
        <f>SUM(C135:C170)</f>
        <v>63000</v>
      </c>
      <c r="D171" s="31">
        <f>SUM(D135:D170)</f>
        <v>77490</v>
      </c>
      <c r="E171" s="31">
        <f>SUM(E135:E170)</f>
        <v>89200</v>
      </c>
      <c r="F171" s="31">
        <f>SUM(F135:F170)</f>
        <v>57645</v>
      </c>
      <c r="G171" s="31">
        <f>SUM(G135:G170)</f>
        <v>149495</v>
      </c>
    </row>
    <row r="172" ht="15.75" customHeight="1">
      <c r="A172" s="36"/>
      <c r="B172" s="37"/>
      <c r="C172" s="36"/>
      <c r="D172" s="36"/>
      <c r="E172" s="36"/>
      <c r="F172" s="36"/>
      <c r="G172" s="36"/>
    </row>
    <row r="173" ht="15.75" customHeight="1">
      <c r="A173" s="41">
        <v>4900</v>
      </c>
      <c r="B173" t="s" s="42">
        <v>66</v>
      </c>
      <c r="C173" s="41">
        <v>2326</v>
      </c>
      <c r="D173" s="36"/>
      <c r="E173" s="41">
        <v>1080</v>
      </c>
      <c r="F173" s="41">
        <v>0</v>
      </c>
      <c r="G173" s="41">
        <v>0</v>
      </c>
    </row>
    <row r="174" ht="15.75" customHeight="1">
      <c r="A174" s="36"/>
      <c r="B174" s="37"/>
      <c r="C174" s="36"/>
      <c r="D174" s="36"/>
      <c r="E174" s="36"/>
      <c r="F174" s="36"/>
      <c r="G174" s="36"/>
    </row>
    <row r="175" ht="15.75" customHeight="1">
      <c r="A175" s="41">
        <v>2510</v>
      </c>
      <c r="B175" t="s" s="42">
        <v>157</v>
      </c>
      <c r="C175" s="51">
        <v>42000</v>
      </c>
      <c r="D175" s="51">
        <v>55000</v>
      </c>
      <c r="E175" s="41">
        <v>62426</v>
      </c>
      <c r="F175" s="5">
        <v>66876</v>
      </c>
      <c r="G175" s="5">
        <v>66876</v>
      </c>
    </row>
    <row r="176" ht="15.75" customHeight="1">
      <c r="A176" s="36"/>
      <c r="B176" s="37"/>
      <c r="C176" s="31">
        <f>SUM(C135:C175)</f>
        <v>170326</v>
      </c>
      <c r="D176" s="31">
        <f>SUM(D135:D175)</f>
        <v>209980</v>
      </c>
      <c r="E176" s="39">
        <f>SUM(E135:E175)</f>
        <v>241906</v>
      </c>
      <c r="F176" s="39">
        <f>SUM(F135:F175)</f>
        <v>182166</v>
      </c>
      <c r="G176" s="39">
        <f>SUM(G135:G175)</f>
        <v>365866</v>
      </c>
    </row>
    <row r="177" ht="15.75" customHeight="1">
      <c r="A177" s="36"/>
      <c r="B177" s="37"/>
      <c r="C177" s="36"/>
      <c r="D177" s="36"/>
      <c r="E177" s="36"/>
      <c r="F177" s="36"/>
      <c r="G177" s="36"/>
    </row>
    <row r="178" ht="15.75" customHeight="1">
      <c r="A178" s="36"/>
      <c r="B178" t="s" s="38">
        <v>158</v>
      </c>
      <c r="C178" s="39">
        <v>800957</v>
      </c>
      <c r="D178" s="39">
        <v>979671.5</v>
      </c>
      <c r="E178" s="39">
        <v>975282</v>
      </c>
      <c r="F178" s="39">
        <f>SUM(F32,F65,F102,F111,F176)</f>
        <v>374822.58</v>
      </c>
      <c r="G178" s="39">
        <f>SUM(G32,G65,G102,G111,G176)</f>
        <v>1044422.58</v>
      </c>
    </row>
  </sheetData>
  <pageMargins left="0.75" right="0.75" top="1" bottom="1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O70"/>
  <sheetViews>
    <sheetView workbookViewId="0" showGridLines="0" defaultGridColor="1"/>
  </sheetViews>
  <sheetFormatPr defaultColWidth="12.4286" defaultRowHeight="15" customHeight="1" outlineLevelRow="0" outlineLevelCol="0"/>
  <cols>
    <col min="1" max="1" width="28.1641" style="76" customWidth="1"/>
    <col min="2" max="4" width="12.4453" style="76" customWidth="1"/>
    <col min="5" max="5" width="14" style="76" customWidth="1"/>
    <col min="6" max="13" width="12.4453" style="76" customWidth="1"/>
    <col min="14" max="14" width="15.8672" style="76" customWidth="1"/>
    <col min="15" max="15" width="12.4453" style="76" customWidth="1"/>
    <col min="16" max="16384" width="12.4453" style="76" customWidth="1"/>
  </cols>
  <sheetData>
    <row r="1" ht="15.75" customHeight="1">
      <c r="A1" s="77"/>
      <c r="B1" s="78"/>
      <c r="C1" t="s" s="79">
        <v>159</v>
      </c>
      <c r="D1" t="s" s="80">
        <v>160</v>
      </c>
      <c r="E1" t="s" s="80">
        <v>161</v>
      </c>
      <c r="F1" t="s" s="80">
        <v>160</v>
      </c>
      <c r="G1" t="s" s="80">
        <v>162</v>
      </c>
      <c r="H1" t="s" s="80">
        <v>163</v>
      </c>
      <c r="I1" t="s" s="80">
        <v>160</v>
      </c>
      <c r="J1" t="s" s="81">
        <v>164</v>
      </c>
      <c r="K1" t="s" s="82">
        <v>160</v>
      </c>
      <c r="L1" t="s" s="83">
        <v>165</v>
      </c>
      <c r="M1" t="s" s="80">
        <v>160</v>
      </c>
      <c r="N1" t="s" s="84">
        <v>166</v>
      </c>
      <c r="O1" t="s" s="85">
        <v>160</v>
      </c>
    </row>
    <row r="2" ht="15.75" customHeight="1">
      <c r="A2" t="s" s="86">
        <v>167</v>
      </c>
      <c r="B2" s="87"/>
      <c r="C2" s="88"/>
      <c r="D2" s="89"/>
      <c r="E2" s="88"/>
      <c r="F2" s="89"/>
      <c r="G2" s="88"/>
      <c r="H2" s="89"/>
      <c r="I2" s="88"/>
      <c r="J2" s="90"/>
      <c r="K2" s="91"/>
      <c r="L2" s="92"/>
      <c r="M2" s="93"/>
      <c r="N2" s="94"/>
      <c r="O2" s="95"/>
    </row>
    <row r="3" ht="15.75" customHeight="1">
      <c r="A3" t="s" s="96">
        <v>168</v>
      </c>
      <c r="B3" s="97"/>
      <c r="C3" s="98">
        <v>42000</v>
      </c>
      <c r="D3" t="s" s="99">
        <v>169</v>
      </c>
      <c r="E3" s="98">
        <v>44000</v>
      </c>
      <c r="F3" s="100"/>
      <c r="G3" s="98">
        <v>44000</v>
      </c>
      <c r="H3" t="s" s="99">
        <v>170</v>
      </c>
      <c r="I3" t="s" s="101">
        <v>171</v>
      </c>
      <c r="J3" s="102">
        <v>66000</v>
      </c>
      <c r="K3" s="103"/>
      <c r="L3" s="92">
        <v>44000</v>
      </c>
      <c r="M3" s="104"/>
      <c r="N3" s="105">
        <v>44000</v>
      </c>
      <c r="O3" s="106"/>
    </row>
    <row r="4" ht="15.75" customHeight="1">
      <c r="A4" t="s" s="96">
        <v>172</v>
      </c>
      <c r="B4" s="97"/>
      <c r="C4" s="98">
        <v>18000</v>
      </c>
      <c r="D4" s="100"/>
      <c r="E4" s="98">
        <v>19800</v>
      </c>
      <c r="F4" s="100"/>
      <c r="G4" s="98">
        <v>25420</v>
      </c>
      <c r="H4" t="s" s="99">
        <v>173</v>
      </c>
      <c r="I4" s="88"/>
      <c r="J4" s="102">
        <v>20000</v>
      </c>
      <c r="K4" s="103"/>
      <c r="L4" s="92">
        <v>20000</v>
      </c>
      <c r="M4" s="104"/>
      <c r="N4" s="105">
        <v>20000</v>
      </c>
      <c r="O4" s="106"/>
    </row>
    <row r="5" ht="15.75" customHeight="1">
      <c r="A5" t="s" s="96">
        <v>174</v>
      </c>
      <c r="B5" s="97"/>
      <c r="C5" s="107">
        <v>5000</v>
      </c>
      <c r="D5" s="100"/>
      <c r="E5" s="108">
        <v>0</v>
      </c>
      <c r="F5" s="100"/>
      <c r="G5" s="107">
        <v>1090</v>
      </c>
      <c r="H5" t="s" s="99">
        <v>175</v>
      </c>
      <c r="I5" s="88"/>
      <c r="J5" s="102">
        <v>0</v>
      </c>
      <c r="K5" s="103"/>
      <c r="L5" s="92">
        <v>0</v>
      </c>
      <c r="M5" s="104"/>
      <c r="N5" s="105">
        <v>0</v>
      </c>
      <c r="O5" s="106"/>
    </row>
    <row r="6" ht="15.75" customHeight="1">
      <c r="A6" t="s" s="96">
        <v>176</v>
      </c>
      <c r="B6" s="97"/>
      <c r="C6" s="98">
        <v>7000</v>
      </c>
      <c r="D6" s="100"/>
      <c r="E6" s="98">
        <v>16000</v>
      </c>
      <c r="F6" s="100"/>
      <c r="G6" s="98">
        <v>17600</v>
      </c>
      <c r="H6" t="s" s="99">
        <v>170</v>
      </c>
      <c r="I6" s="88"/>
      <c r="J6" s="102">
        <v>15000</v>
      </c>
      <c r="K6" s="103"/>
      <c r="L6" s="92">
        <v>15000</v>
      </c>
      <c r="M6" s="104"/>
      <c r="N6" s="105">
        <v>15000</v>
      </c>
      <c r="O6" s="106"/>
    </row>
    <row r="7" ht="15.75" customHeight="1">
      <c r="A7" t="s" s="96">
        <v>177</v>
      </c>
      <c r="B7" s="97"/>
      <c r="C7" s="98">
        <v>0</v>
      </c>
      <c r="D7" s="100"/>
      <c r="E7" s="98">
        <v>1650</v>
      </c>
      <c r="F7" s="100"/>
      <c r="G7" t="s" s="101">
        <v>178</v>
      </c>
      <c r="H7" s="100"/>
      <c r="I7" s="88"/>
      <c r="J7" s="109">
        <v>0</v>
      </c>
      <c r="K7" s="103"/>
      <c r="L7" s="92">
        <v>1000</v>
      </c>
      <c r="M7" t="s" s="110">
        <v>179</v>
      </c>
      <c r="N7" s="105">
        <v>1000</v>
      </c>
      <c r="O7" s="106"/>
    </row>
    <row r="8" ht="15.75" customHeight="1">
      <c r="A8" t="s" s="96">
        <v>180</v>
      </c>
      <c r="B8" s="97"/>
      <c r="C8" s="98">
        <v>340000</v>
      </c>
      <c r="D8" s="100"/>
      <c r="E8" s="98">
        <v>365500</v>
      </c>
      <c r="F8" t="s" s="99">
        <v>175</v>
      </c>
      <c r="G8" s="98">
        <v>369500</v>
      </c>
      <c r="H8" t="s" s="99">
        <v>170</v>
      </c>
      <c r="I8" s="111"/>
      <c r="J8" s="102">
        <v>340000</v>
      </c>
      <c r="K8" s="103"/>
      <c r="L8" s="92">
        <v>340000</v>
      </c>
      <c r="M8" s="104"/>
      <c r="N8" s="105">
        <v>300000</v>
      </c>
      <c r="O8" s="106"/>
    </row>
    <row r="9" ht="15.75" customHeight="1">
      <c r="A9" t="s" s="96">
        <v>181</v>
      </c>
      <c r="B9" s="97"/>
      <c r="C9" s="98"/>
      <c r="D9" s="100"/>
      <c r="E9" s="111"/>
      <c r="F9" s="100"/>
      <c r="G9" s="98">
        <v>15120</v>
      </c>
      <c r="H9" t="s" s="99">
        <v>182</v>
      </c>
      <c r="I9" s="111"/>
      <c r="J9" s="102">
        <v>10000</v>
      </c>
      <c r="K9" s="103"/>
      <c r="L9" s="92">
        <v>10000</v>
      </c>
      <c r="M9" s="104"/>
      <c r="N9" s="105">
        <v>10000</v>
      </c>
      <c r="O9" s="106"/>
    </row>
    <row r="10" ht="15.75" customHeight="1">
      <c r="A10" t="s" s="86">
        <v>183</v>
      </c>
      <c r="B10" s="97"/>
      <c r="C10" s="112">
        <v>412000</v>
      </c>
      <c r="D10" s="100"/>
      <c r="E10" s="112">
        <v>446950</v>
      </c>
      <c r="F10" s="100"/>
      <c r="G10" s="112">
        <v>472730</v>
      </c>
      <c r="H10" s="100"/>
      <c r="I10" s="88"/>
      <c r="J10" s="113">
        <v>424000</v>
      </c>
      <c r="K10" s="103"/>
      <c r="L10" s="114">
        <f>SUM(L3:L9)</f>
        <v>430000</v>
      </c>
      <c r="M10" s="104"/>
      <c r="N10" s="115">
        <f>SUM(N3:N9)</f>
        <v>390000</v>
      </c>
      <c r="O10" s="106"/>
    </row>
    <row r="11" ht="15.75" customHeight="1">
      <c r="A11" s="116"/>
      <c r="B11" s="97"/>
      <c r="C11" s="88"/>
      <c r="D11" s="100"/>
      <c r="E11" s="88"/>
      <c r="F11" s="100"/>
      <c r="G11" s="88"/>
      <c r="H11" s="100"/>
      <c r="I11" s="88"/>
      <c r="J11" s="117"/>
      <c r="K11" s="103"/>
      <c r="L11" s="92"/>
      <c r="M11" s="104"/>
      <c r="N11" s="94"/>
      <c r="O11" s="106"/>
    </row>
    <row r="12" ht="15.75" customHeight="1">
      <c r="A12" t="s" s="86">
        <v>70</v>
      </c>
      <c r="B12" s="97"/>
      <c r="C12" s="88"/>
      <c r="D12" s="100"/>
      <c r="E12" s="88"/>
      <c r="F12" s="100"/>
      <c r="G12" s="88"/>
      <c r="H12" s="100"/>
      <c r="I12" s="88"/>
      <c r="J12" s="117"/>
      <c r="K12" s="103"/>
      <c r="L12" s="92"/>
      <c r="M12" s="104"/>
      <c r="N12" s="94"/>
      <c r="O12" s="106"/>
    </row>
    <row r="13" ht="15.75" customHeight="1">
      <c r="A13" t="s" s="86">
        <v>184</v>
      </c>
      <c r="B13" s="97"/>
      <c r="C13" s="88"/>
      <c r="D13" s="100"/>
      <c r="E13" s="88"/>
      <c r="F13" s="100"/>
      <c r="G13" s="88"/>
      <c r="H13" s="100"/>
      <c r="I13" s="88"/>
      <c r="J13" s="117"/>
      <c r="K13" s="103"/>
      <c r="L13" s="92"/>
      <c r="M13" s="104"/>
      <c r="N13" s="94"/>
      <c r="O13" s="106"/>
    </row>
    <row r="14" ht="15.75" customHeight="1">
      <c r="A14" t="s" s="96">
        <v>185</v>
      </c>
      <c r="B14" s="97"/>
      <c r="C14" s="107">
        <v>1500</v>
      </c>
      <c r="D14" s="100"/>
      <c r="E14" s="108">
        <v>1500</v>
      </c>
      <c r="F14" s="100"/>
      <c r="G14" s="108">
        <v>3281</v>
      </c>
      <c r="H14" t="s" s="99">
        <v>175</v>
      </c>
      <c r="I14" s="88"/>
      <c r="J14" s="102">
        <v>3000</v>
      </c>
      <c r="K14" s="103"/>
      <c r="L14" s="92">
        <v>2000</v>
      </c>
      <c r="M14" s="104"/>
      <c r="N14" s="94">
        <v>2000</v>
      </c>
      <c r="O14" s="106"/>
    </row>
    <row r="15" ht="15.75" customHeight="1">
      <c r="A15" t="s" s="96">
        <v>186</v>
      </c>
      <c r="B15" s="97"/>
      <c r="C15" s="98">
        <v>12000</v>
      </c>
      <c r="D15" s="100"/>
      <c r="E15" s="108">
        <v>8000</v>
      </c>
      <c r="F15" s="100"/>
      <c r="G15" s="98">
        <v>8750</v>
      </c>
      <c r="H15" t="s" s="99">
        <v>175</v>
      </c>
      <c r="I15" s="88"/>
      <c r="J15" s="102">
        <v>8750</v>
      </c>
      <c r="K15" s="103"/>
      <c r="L15" s="92">
        <v>8750</v>
      </c>
      <c r="M15" s="104"/>
      <c r="N15" s="94">
        <v>8750</v>
      </c>
      <c r="O15" s="106"/>
    </row>
    <row r="16" ht="15.75" customHeight="1">
      <c r="A16" t="s" s="96">
        <v>187</v>
      </c>
      <c r="B16" s="97"/>
      <c r="C16" s="107">
        <v>400</v>
      </c>
      <c r="D16" s="100"/>
      <c r="E16" s="108">
        <v>400</v>
      </c>
      <c r="F16" s="100"/>
      <c r="G16" s="108">
        <v>0</v>
      </c>
      <c r="H16" s="100"/>
      <c r="I16" s="88"/>
      <c r="J16" s="109">
        <v>0</v>
      </c>
      <c r="K16" s="103"/>
      <c r="L16" s="92">
        <v>0</v>
      </c>
      <c r="M16" s="104"/>
      <c r="N16" s="94">
        <v>0</v>
      </c>
      <c r="O16" s="106"/>
    </row>
    <row r="17" ht="15.75" customHeight="1">
      <c r="A17" t="s" s="96">
        <v>188</v>
      </c>
      <c r="B17" s="97"/>
      <c r="C17" s="98">
        <v>0</v>
      </c>
      <c r="D17" s="100"/>
      <c r="E17" s="98">
        <v>7727</v>
      </c>
      <c r="F17" s="100"/>
      <c r="G17" s="98">
        <v>7727</v>
      </c>
      <c r="H17" t="s" s="99">
        <v>170</v>
      </c>
      <c r="I17" s="88"/>
      <c r="J17" s="109">
        <v>0</v>
      </c>
      <c r="K17" s="103"/>
      <c r="L17" s="92">
        <v>3700</v>
      </c>
      <c r="M17" s="104"/>
      <c r="N17" s="94">
        <v>3341</v>
      </c>
      <c r="O17" s="106"/>
    </row>
    <row r="18" ht="15.75" customHeight="1">
      <c r="A18" t="s" s="96">
        <v>189</v>
      </c>
      <c r="B18" s="97"/>
      <c r="C18" s="107">
        <v>0</v>
      </c>
      <c r="D18" t="s" s="99">
        <v>190</v>
      </c>
      <c r="E18" s="108">
        <v>0</v>
      </c>
      <c r="F18" s="100"/>
      <c r="G18" s="108">
        <v>0</v>
      </c>
      <c r="H18" s="100"/>
      <c r="I18" s="88"/>
      <c r="J18" s="109">
        <v>0</v>
      </c>
      <c r="K18" s="103"/>
      <c r="L18" s="92">
        <v>1000</v>
      </c>
      <c r="M18" s="104"/>
      <c r="N18" s="94">
        <v>600</v>
      </c>
      <c r="O18" s="106"/>
    </row>
    <row r="19" ht="15.75" customHeight="1">
      <c r="A19" t="s" s="96">
        <v>191</v>
      </c>
      <c r="B19" s="97"/>
      <c r="C19" s="107">
        <v>0</v>
      </c>
      <c r="D19" s="100"/>
      <c r="E19" s="108">
        <v>0</v>
      </c>
      <c r="F19" s="100"/>
      <c r="G19" s="108">
        <v>0</v>
      </c>
      <c r="H19" s="100"/>
      <c r="I19" s="88"/>
      <c r="J19" s="109">
        <v>0</v>
      </c>
      <c r="K19" s="103"/>
      <c r="L19" s="92">
        <v>0</v>
      </c>
      <c r="M19" s="104"/>
      <c r="N19" s="94">
        <v>0</v>
      </c>
      <c r="O19" s="106"/>
    </row>
    <row r="20" ht="15.75" customHeight="1">
      <c r="A20" t="s" s="96">
        <v>192</v>
      </c>
      <c r="B20" s="97"/>
      <c r="C20" s="107">
        <v>1000</v>
      </c>
      <c r="D20" s="100"/>
      <c r="E20" s="108">
        <v>500</v>
      </c>
      <c r="F20" s="100"/>
      <c r="G20" s="108">
        <v>0</v>
      </c>
      <c r="H20" s="100"/>
      <c r="I20" s="88"/>
      <c r="J20" s="102">
        <v>1000</v>
      </c>
      <c r="K20" s="103"/>
      <c r="L20" s="92">
        <v>0</v>
      </c>
      <c r="M20" s="104"/>
      <c r="N20" s="94">
        <v>0</v>
      </c>
      <c r="O20" s="106"/>
    </row>
    <row r="21" ht="15.75" customHeight="1">
      <c r="A21" t="s" s="96">
        <v>193</v>
      </c>
      <c r="B21" s="118"/>
      <c r="C21" s="119">
        <v>0</v>
      </c>
      <c r="D21" s="120"/>
      <c r="E21" s="119">
        <v>0</v>
      </c>
      <c r="F21" s="120"/>
      <c r="G21" s="119">
        <v>410</v>
      </c>
      <c r="H21" t="s" s="121">
        <v>175</v>
      </c>
      <c r="I21" t="s" s="122">
        <v>194</v>
      </c>
      <c r="J21" s="123">
        <v>410</v>
      </c>
      <c r="K21" s="124"/>
      <c r="L21" s="125">
        <v>0</v>
      </c>
      <c r="M21" s="126"/>
      <c r="N21" s="127">
        <v>0</v>
      </c>
      <c r="O21" s="128"/>
    </row>
    <row r="22" ht="15.75" customHeight="1">
      <c r="A22" t="s" s="86">
        <v>195</v>
      </c>
      <c r="B22" s="129"/>
      <c r="C22" s="130">
        <v>14900</v>
      </c>
      <c r="D22" s="131"/>
      <c r="E22" s="130">
        <v>18127</v>
      </c>
      <c r="F22" s="131"/>
      <c r="G22" s="130">
        <v>20168</v>
      </c>
      <c r="H22" s="131"/>
      <c r="I22" s="132"/>
      <c r="J22" s="133">
        <v>13260</v>
      </c>
      <c r="K22" s="134"/>
      <c r="L22" s="135">
        <f>SUM(L14:L21)</f>
        <v>15450</v>
      </c>
      <c r="M22" s="136"/>
      <c r="N22" s="137">
        <f>SUM(N14:N21)</f>
        <v>14691</v>
      </c>
      <c r="O22" s="138"/>
    </row>
    <row r="23" ht="15.75" customHeight="1">
      <c r="A23" s="116"/>
      <c r="B23" s="97"/>
      <c r="C23" s="98"/>
      <c r="D23" s="100"/>
      <c r="E23" s="88"/>
      <c r="F23" s="100"/>
      <c r="G23" s="88"/>
      <c r="H23" s="100"/>
      <c r="I23" s="88"/>
      <c r="J23" s="117"/>
      <c r="K23" s="103"/>
      <c r="L23" s="92"/>
      <c r="M23" s="104"/>
      <c r="N23" s="94"/>
      <c r="O23" s="106"/>
    </row>
    <row r="24" ht="15.75" customHeight="1">
      <c r="A24" t="s" s="86">
        <v>196</v>
      </c>
      <c r="B24" s="97"/>
      <c r="C24" s="88"/>
      <c r="D24" s="100"/>
      <c r="E24" s="88"/>
      <c r="F24" s="100"/>
      <c r="G24" s="88"/>
      <c r="H24" s="100"/>
      <c r="I24" s="88"/>
      <c r="J24" s="117"/>
      <c r="K24" s="103"/>
      <c r="L24" s="92"/>
      <c r="M24" s="104"/>
      <c r="N24" s="94"/>
      <c r="O24" s="106"/>
    </row>
    <row r="25" ht="15.75" customHeight="1">
      <c r="A25" t="s" s="96">
        <v>197</v>
      </c>
      <c r="B25" s="97"/>
      <c r="C25" s="107">
        <v>1000</v>
      </c>
      <c r="D25" t="s" s="99">
        <v>198</v>
      </c>
      <c r="E25" s="108">
        <v>0</v>
      </c>
      <c r="F25" s="100"/>
      <c r="G25" s="108">
        <v>0</v>
      </c>
      <c r="H25" s="100"/>
      <c r="I25" s="88"/>
      <c r="J25" s="102">
        <v>2000</v>
      </c>
      <c r="K25" s="103"/>
      <c r="L25" s="92">
        <v>3000</v>
      </c>
      <c r="M25" s="104"/>
      <c r="N25" s="94">
        <v>2000</v>
      </c>
      <c r="O25" s="106"/>
    </row>
    <row r="26" ht="15.75" customHeight="1">
      <c r="A26" t="s" s="96">
        <v>199</v>
      </c>
      <c r="B26" s="97"/>
      <c r="C26" s="107">
        <v>3000</v>
      </c>
      <c r="D26" s="100"/>
      <c r="E26" s="98">
        <v>1500</v>
      </c>
      <c r="F26" s="100"/>
      <c r="G26" s="108">
        <v>1000</v>
      </c>
      <c r="H26" t="s" s="99">
        <v>175</v>
      </c>
      <c r="I26" s="88"/>
      <c r="J26" s="102">
        <v>2000</v>
      </c>
      <c r="K26" s="103"/>
      <c r="L26" s="92">
        <v>5000</v>
      </c>
      <c r="M26" s="104"/>
      <c r="N26" s="94">
        <v>2500</v>
      </c>
      <c r="O26" s="106"/>
    </row>
    <row r="27" ht="15.75" customHeight="1">
      <c r="A27" t="s" s="96">
        <v>200</v>
      </c>
      <c r="B27" s="97"/>
      <c r="C27" s="107">
        <v>1000</v>
      </c>
      <c r="D27" s="100"/>
      <c r="E27" s="108">
        <v>1000</v>
      </c>
      <c r="F27" s="100"/>
      <c r="G27" s="108">
        <v>986</v>
      </c>
      <c r="H27" t="s" s="99">
        <v>175</v>
      </c>
      <c r="I27" s="88"/>
      <c r="J27" s="102">
        <v>1000</v>
      </c>
      <c r="K27" s="103"/>
      <c r="L27" s="92">
        <v>2000</v>
      </c>
      <c r="M27" s="104"/>
      <c r="N27" s="94">
        <v>1200</v>
      </c>
      <c r="O27" s="106"/>
    </row>
    <row r="28" ht="15.75" customHeight="1">
      <c r="A28" t="s" s="96">
        <v>201</v>
      </c>
      <c r="B28" s="97"/>
      <c r="C28" s="107">
        <v>8000</v>
      </c>
      <c r="D28" s="100"/>
      <c r="E28" s="108">
        <v>6000</v>
      </c>
      <c r="F28" s="100"/>
      <c r="G28" s="108">
        <v>6000</v>
      </c>
      <c r="H28" t="s" s="99">
        <v>175</v>
      </c>
      <c r="I28" s="88"/>
      <c r="J28" s="102">
        <v>8000</v>
      </c>
      <c r="K28" s="103"/>
      <c r="L28" s="92">
        <v>12000</v>
      </c>
      <c r="M28" s="104"/>
      <c r="N28" s="94">
        <v>10000</v>
      </c>
      <c r="O28" s="106"/>
    </row>
    <row r="29" ht="15.75" customHeight="1">
      <c r="A29" t="s" s="96">
        <v>202</v>
      </c>
      <c r="B29" s="97"/>
      <c r="C29" s="88"/>
      <c r="D29" s="100"/>
      <c r="E29" s="108">
        <v>0</v>
      </c>
      <c r="F29" s="100"/>
      <c r="G29" s="108">
        <v>1658</v>
      </c>
      <c r="H29" t="s" s="99">
        <v>175</v>
      </c>
      <c r="I29" t="s" s="101">
        <v>203</v>
      </c>
      <c r="J29" s="102">
        <v>1000</v>
      </c>
      <c r="K29" s="103"/>
      <c r="L29" s="92">
        <v>1000</v>
      </c>
      <c r="M29" s="104"/>
      <c r="N29" s="94">
        <v>1000</v>
      </c>
      <c r="O29" s="106"/>
    </row>
    <row r="30" ht="15.75" customHeight="1">
      <c r="A30" t="s" s="96">
        <v>204</v>
      </c>
      <c r="B30" s="118"/>
      <c r="C30" s="119">
        <v>2000</v>
      </c>
      <c r="D30" s="120"/>
      <c r="E30" s="139">
        <v>2700</v>
      </c>
      <c r="F30" t="s" s="121">
        <v>170</v>
      </c>
      <c r="G30" s="139">
        <v>3375</v>
      </c>
      <c r="H30" t="s" s="121">
        <v>175</v>
      </c>
      <c r="I30" s="140"/>
      <c r="J30" s="123">
        <v>3375</v>
      </c>
      <c r="K30" s="124"/>
      <c r="L30" s="125">
        <v>3375</v>
      </c>
      <c r="M30" s="126"/>
      <c r="N30" s="127">
        <v>3375</v>
      </c>
      <c r="O30" s="128"/>
    </row>
    <row r="31" ht="15.75" customHeight="1">
      <c r="A31" t="s" s="86">
        <v>195</v>
      </c>
      <c r="B31" s="129"/>
      <c r="C31" s="130">
        <v>15000</v>
      </c>
      <c r="D31" s="131"/>
      <c r="E31" s="130">
        <v>11200</v>
      </c>
      <c r="F31" s="131"/>
      <c r="G31" s="130">
        <v>13001</v>
      </c>
      <c r="H31" s="131"/>
      <c r="I31" s="132"/>
      <c r="J31" s="133">
        <v>17375</v>
      </c>
      <c r="K31" s="134"/>
      <c r="L31" s="135">
        <f>SUM(L25:L30)</f>
        <v>26375</v>
      </c>
      <c r="M31" s="136"/>
      <c r="N31" s="137">
        <f>SUM(N25:N30)</f>
        <v>20075</v>
      </c>
      <c r="O31" s="138"/>
    </row>
    <row r="32" ht="15.75" customHeight="1">
      <c r="A32" s="116"/>
      <c r="B32" s="97"/>
      <c r="C32" s="88"/>
      <c r="D32" s="100"/>
      <c r="E32" s="88"/>
      <c r="F32" s="100"/>
      <c r="G32" s="88"/>
      <c r="H32" s="100"/>
      <c r="I32" s="88"/>
      <c r="J32" s="117"/>
      <c r="K32" s="103"/>
      <c r="L32" s="92"/>
      <c r="M32" s="104"/>
      <c r="N32" s="94"/>
      <c r="O32" s="106"/>
    </row>
    <row r="33" ht="15.75" customHeight="1">
      <c r="A33" t="s" s="86">
        <v>205</v>
      </c>
      <c r="B33" s="97"/>
      <c r="C33" s="88"/>
      <c r="D33" s="100"/>
      <c r="E33" s="88"/>
      <c r="F33" s="100"/>
      <c r="G33" s="88"/>
      <c r="H33" s="100"/>
      <c r="I33" s="88"/>
      <c r="J33" s="117"/>
      <c r="K33" s="103"/>
      <c r="L33" s="92"/>
      <c r="M33" s="104"/>
      <c r="N33" s="94"/>
      <c r="O33" s="106"/>
    </row>
    <row r="34" ht="15.75" customHeight="1">
      <c r="A34" t="s" s="96">
        <v>206</v>
      </c>
      <c r="B34" s="97"/>
      <c r="C34" s="107">
        <v>1000</v>
      </c>
      <c r="D34" s="100"/>
      <c r="E34" s="108">
        <v>1000</v>
      </c>
      <c r="F34" s="100"/>
      <c r="G34" s="108">
        <v>0</v>
      </c>
      <c r="H34" s="100"/>
      <c r="I34" s="88"/>
      <c r="J34" s="109">
        <v>0</v>
      </c>
      <c r="K34" s="103"/>
      <c r="L34" s="92">
        <v>500</v>
      </c>
      <c r="M34" s="104"/>
      <c r="N34" s="94">
        <v>500</v>
      </c>
      <c r="O34" s="106"/>
    </row>
    <row r="35" ht="15.75" customHeight="1">
      <c r="A35" t="s" s="96">
        <v>207</v>
      </c>
      <c r="B35" s="97"/>
      <c r="C35" s="88"/>
      <c r="D35" s="100"/>
      <c r="E35" s="98">
        <v>6200</v>
      </c>
      <c r="F35" s="100"/>
      <c r="G35" s="98">
        <v>7595</v>
      </c>
      <c r="H35" t="s" s="99">
        <v>175</v>
      </c>
      <c r="I35" t="s" s="101">
        <v>208</v>
      </c>
      <c r="J35" s="102">
        <v>8000</v>
      </c>
      <c r="K35" s="103"/>
      <c r="L35" s="92">
        <v>8000</v>
      </c>
      <c r="M35" s="104"/>
      <c r="N35" s="94">
        <v>8000</v>
      </c>
      <c r="O35" s="106"/>
    </row>
    <row r="36" ht="15.75" customHeight="1">
      <c r="A36" t="s" s="96">
        <v>209</v>
      </c>
      <c r="B36" s="97"/>
      <c r="C36" s="88"/>
      <c r="D36" s="100"/>
      <c r="E36" s="98">
        <v>8750</v>
      </c>
      <c r="F36" s="100"/>
      <c r="G36" s="98">
        <v>5200</v>
      </c>
      <c r="H36" t="s" s="99">
        <v>175</v>
      </c>
      <c r="I36" t="s" s="101">
        <v>210</v>
      </c>
      <c r="J36" s="141">
        <v>5200</v>
      </c>
      <c r="K36" s="103"/>
      <c r="L36" s="92">
        <v>5500</v>
      </c>
      <c r="M36" s="104"/>
      <c r="N36" s="94">
        <v>5500</v>
      </c>
      <c r="O36" s="106"/>
    </row>
    <row r="37" ht="15.75" customHeight="1">
      <c r="A37" t="s" s="96">
        <v>211</v>
      </c>
      <c r="B37" s="97"/>
      <c r="C37" s="98">
        <v>110000</v>
      </c>
      <c r="D37" s="100"/>
      <c r="E37" s="98">
        <v>120900</v>
      </c>
      <c r="F37" s="100"/>
      <c r="G37" s="98">
        <v>89107</v>
      </c>
      <c r="H37" t="s" s="99">
        <v>175</v>
      </c>
      <c r="I37" s="88"/>
      <c r="J37" s="102">
        <v>110000</v>
      </c>
      <c r="K37" s="103"/>
      <c r="L37" s="92">
        <v>110000</v>
      </c>
      <c r="M37" s="104"/>
      <c r="N37" s="94">
        <v>110000</v>
      </c>
      <c r="O37" s="106"/>
    </row>
    <row r="38" ht="15.75" customHeight="1">
      <c r="A38" t="s" s="96">
        <v>212</v>
      </c>
      <c r="B38" s="97"/>
      <c r="C38" s="98">
        <v>15000</v>
      </c>
      <c r="D38" s="100"/>
      <c r="E38" s="108">
        <v>7000</v>
      </c>
      <c r="F38" t="s" s="99">
        <v>175</v>
      </c>
      <c r="G38" s="98">
        <v>9250</v>
      </c>
      <c r="H38" t="s" s="99">
        <v>175</v>
      </c>
      <c r="I38" s="88"/>
      <c r="J38" s="102">
        <v>10000</v>
      </c>
      <c r="K38" s="103"/>
      <c r="L38" s="92">
        <v>10000</v>
      </c>
      <c r="M38" s="104"/>
      <c r="N38" s="94">
        <v>10000</v>
      </c>
      <c r="O38" s="106"/>
    </row>
    <row r="39" ht="15.75" customHeight="1">
      <c r="A39" t="s" s="96">
        <v>213</v>
      </c>
      <c r="B39" s="97"/>
      <c r="C39" s="107">
        <v>500</v>
      </c>
      <c r="D39" s="100"/>
      <c r="E39" s="108">
        <v>650</v>
      </c>
      <c r="F39" s="100"/>
      <c r="G39" s="108">
        <v>650</v>
      </c>
      <c r="H39" t="s" s="99">
        <v>175</v>
      </c>
      <c r="I39" t="s" s="101">
        <v>214</v>
      </c>
      <c r="J39" s="102">
        <v>650</v>
      </c>
      <c r="K39" s="103"/>
      <c r="L39" s="92">
        <v>650</v>
      </c>
      <c r="M39" s="104"/>
      <c r="N39" s="94">
        <v>1300</v>
      </c>
      <c r="O39" s="106"/>
    </row>
    <row r="40" ht="15.75" customHeight="1">
      <c r="A40" t="s" s="96">
        <v>215</v>
      </c>
      <c r="B40" s="97"/>
      <c r="C40" s="107">
        <v>0</v>
      </c>
      <c r="D40" t="s" s="99">
        <v>216</v>
      </c>
      <c r="E40" s="108">
        <v>600</v>
      </c>
      <c r="F40" s="100"/>
      <c r="G40" s="108">
        <v>0</v>
      </c>
      <c r="H40" s="100"/>
      <c r="I40" t="s" s="101">
        <v>217</v>
      </c>
      <c r="J40" s="102">
        <v>650</v>
      </c>
      <c r="K40" s="103"/>
      <c r="L40" s="92">
        <v>1000</v>
      </c>
      <c r="M40" s="104"/>
      <c r="N40" s="94">
        <v>1000</v>
      </c>
      <c r="O40" s="106"/>
    </row>
    <row r="41" ht="15.75" customHeight="1">
      <c r="A41" t="s" s="96">
        <v>218</v>
      </c>
      <c r="B41" s="97"/>
      <c r="C41" s="107">
        <v>5000</v>
      </c>
      <c r="D41" s="100"/>
      <c r="E41" s="108">
        <v>0</v>
      </c>
      <c r="F41" s="100"/>
      <c r="G41" s="108">
        <v>0</v>
      </c>
      <c r="H41" s="100"/>
      <c r="I41" t="s" s="101">
        <v>219</v>
      </c>
      <c r="J41" s="102">
        <v>5000</v>
      </c>
      <c r="K41" s="103"/>
      <c r="L41" s="92">
        <v>5000</v>
      </c>
      <c r="M41" s="104"/>
      <c r="N41" s="94">
        <v>5000</v>
      </c>
      <c r="O41" s="106"/>
    </row>
    <row r="42" ht="15.75" customHeight="1">
      <c r="A42" t="s" s="96">
        <v>220</v>
      </c>
      <c r="B42" s="118"/>
      <c r="C42" s="142"/>
      <c r="D42" s="120"/>
      <c r="E42" s="139">
        <v>3752</v>
      </c>
      <c r="F42" t="s" s="121">
        <v>175</v>
      </c>
      <c r="G42" s="139">
        <v>3752</v>
      </c>
      <c r="H42" t="s" s="121">
        <v>175</v>
      </c>
      <c r="I42" s="140"/>
      <c r="J42" s="123">
        <v>3752</v>
      </c>
      <c r="K42" s="124"/>
      <c r="L42" s="125">
        <v>3752</v>
      </c>
      <c r="M42" s="126"/>
      <c r="N42" s="127">
        <v>3752</v>
      </c>
      <c r="O42" s="128"/>
    </row>
    <row r="43" ht="15.75" customHeight="1">
      <c r="A43" t="s" s="96">
        <v>221</v>
      </c>
      <c r="B43" s="129"/>
      <c r="C43" s="143">
        <v>0</v>
      </c>
      <c r="D43" s="131"/>
      <c r="E43" s="144">
        <v>0</v>
      </c>
      <c r="F43" s="131"/>
      <c r="G43" s="144">
        <v>1026</v>
      </c>
      <c r="H43" t="s" s="145">
        <v>175</v>
      </c>
      <c r="I43" s="132"/>
      <c r="J43" s="146">
        <v>1000</v>
      </c>
      <c r="K43" s="134"/>
      <c r="L43" s="147">
        <v>1000</v>
      </c>
      <c r="M43" s="136"/>
      <c r="N43" s="148">
        <v>1500</v>
      </c>
      <c r="O43" s="138"/>
    </row>
    <row r="44" ht="15.75" customHeight="1">
      <c r="A44" t="s" s="86">
        <v>195</v>
      </c>
      <c r="B44" s="97"/>
      <c r="C44" s="112">
        <v>131500</v>
      </c>
      <c r="D44" s="100"/>
      <c r="E44" s="112">
        <v>148852</v>
      </c>
      <c r="F44" s="100"/>
      <c r="G44" s="112">
        <v>116580</v>
      </c>
      <c r="H44" s="100"/>
      <c r="I44" s="111"/>
      <c r="J44" s="113">
        <v>145200</v>
      </c>
      <c r="K44" s="103"/>
      <c r="L44" s="114">
        <f>SUM(L34:L43)</f>
        <v>145402</v>
      </c>
      <c r="M44" s="104"/>
      <c r="N44" s="149">
        <f>SUM(N34:N43)</f>
        <v>146552</v>
      </c>
      <c r="O44" s="106"/>
    </row>
    <row r="45" ht="15.75" customHeight="1">
      <c r="A45" s="116"/>
      <c r="B45" s="97"/>
      <c r="C45" s="98"/>
      <c r="D45" s="100"/>
      <c r="E45" s="88"/>
      <c r="F45" s="100"/>
      <c r="G45" s="88"/>
      <c r="H45" s="100"/>
      <c r="I45" s="88"/>
      <c r="J45" s="117"/>
      <c r="K45" s="103"/>
      <c r="L45" s="92"/>
      <c r="M45" s="104"/>
      <c r="N45" s="94"/>
      <c r="O45" s="106"/>
    </row>
    <row r="46" ht="15.75" customHeight="1">
      <c r="A46" t="s" s="86">
        <v>222</v>
      </c>
      <c r="B46" s="97"/>
      <c r="C46" s="88"/>
      <c r="D46" s="100"/>
      <c r="E46" s="88"/>
      <c r="F46" s="100"/>
      <c r="G46" s="88"/>
      <c r="H46" s="100"/>
      <c r="I46" s="88"/>
      <c r="J46" s="117"/>
      <c r="K46" s="103"/>
      <c r="L46" s="92"/>
      <c r="M46" s="104"/>
      <c r="N46" s="94"/>
      <c r="O46" s="106"/>
    </row>
    <row r="47" ht="15.75" customHeight="1">
      <c r="A47" t="s" s="96">
        <v>223</v>
      </c>
      <c r="B47" s="97"/>
      <c r="C47" s="98">
        <v>1000</v>
      </c>
      <c r="D47" s="100"/>
      <c r="E47" s="108">
        <v>500</v>
      </c>
      <c r="F47" s="100"/>
      <c r="G47" s="108">
        <v>610</v>
      </c>
      <c r="H47" t="s" s="99">
        <v>175</v>
      </c>
      <c r="I47" s="88"/>
      <c r="J47" s="102">
        <v>1000</v>
      </c>
      <c r="K47" s="103"/>
      <c r="L47" s="92">
        <v>1000</v>
      </c>
      <c r="M47" s="104"/>
      <c r="N47" s="94">
        <v>1000</v>
      </c>
      <c r="O47" s="106"/>
    </row>
    <row r="48" ht="15.75" customHeight="1">
      <c r="A48" t="s" s="96">
        <v>224</v>
      </c>
      <c r="B48" s="97"/>
      <c r="C48" s="98">
        <v>27000</v>
      </c>
      <c r="D48" t="s" s="99">
        <v>225</v>
      </c>
      <c r="E48" s="98">
        <v>27000</v>
      </c>
      <c r="F48" t="s" s="99">
        <v>226</v>
      </c>
      <c r="G48" s="98">
        <v>29966</v>
      </c>
      <c r="H48" t="s" s="99">
        <v>175</v>
      </c>
      <c r="I48" s="111"/>
      <c r="J48" s="102">
        <v>30000</v>
      </c>
      <c r="K48" s="103"/>
      <c r="L48" s="92">
        <v>30000</v>
      </c>
      <c r="M48" s="104"/>
      <c r="N48" s="94">
        <v>30000</v>
      </c>
      <c r="O48" s="106"/>
    </row>
    <row r="49" ht="15.75" customHeight="1">
      <c r="A49" t="s" s="150">
        <v>227</v>
      </c>
      <c r="B49" s="120"/>
      <c r="C49" s="139">
        <v>0</v>
      </c>
      <c r="D49" s="120"/>
      <c r="E49" s="139">
        <v>0</v>
      </c>
      <c r="F49" s="151"/>
      <c r="G49" s="139">
        <v>388</v>
      </c>
      <c r="H49" t="s" s="121">
        <v>175</v>
      </c>
      <c r="I49" s="152"/>
      <c r="J49" s="123">
        <v>400</v>
      </c>
      <c r="K49" s="124"/>
      <c r="L49" s="125">
        <v>1000</v>
      </c>
      <c r="M49" s="126"/>
      <c r="N49" s="127">
        <v>1000</v>
      </c>
      <c r="O49" s="128"/>
    </row>
    <row r="50" ht="15.75" customHeight="1">
      <c r="A50" t="s" s="86">
        <v>195</v>
      </c>
      <c r="B50" s="129"/>
      <c r="C50" s="130">
        <v>31000</v>
      </c>
      <c r="D50" s="131"/>
      <c r="E50" s="130">
        <v>28500</v>
      </c>
      <c r="F50" s="131"/>
      <c r="G50" s="130">
        <v>30964</v>
      </c>
      <c r="H50" s="131"/>
      <c r="I50" s="153"/>
      <c r="J50" s="133">
        <v>31400</v>
      </c>
      <c r="K50" s="134"/>
      <c r="L50" s="135">
        <v>32000</v>
      </c>
      <c r="M50" s="136"/>
      <c r="N50" s="137">
        <v>32000</v>
      </c>
      <c r="O50" s="138"/>
    </row>
    <row r="51" ht="15.75" customHeight="1">
      <c r="A51" s="116"/>
      <c r="B51" s="97"/>
      <c r="C51" s="88"/>
      <c r="D51" s="100"/>
      <c r="E51" s="88"/>
      <c r="F51" s="100"/>
      <c r="G51" s="88"/>
      <c r="H51" s="100"/>
      <c r="I51" s="88"/>
      <c r="J51" s="117"/>
      <c r="K51" s="103"/>
      <c r="L51" s="92"/>
      <c r="M51" s="104"/>
      <c r="N51" s="94"/>
      <c r="O51" s="106"/>
    </row>
    <row r="52" ht="15.75" customHeight="1">
      <c r="A52" t="s" s="86">
        <v>228</v>
      </c>
      <c r="B52" s="97"/>
      <c r="C52" s="88"/>
      <c r="D52" s="100"/>
      <c r="E52" s="88"/>
      <c r="F52" s="100"/>
      <c r="G52" s="88"/>
      <c r="H52" s="100"/>
      <c r="I52" s="88"/>
      <c r="J52" s="117"/>
      <c r="K52" s="103"/>
      <c r="L52" s="92"/>
      <c r="M52" s="104"/>
      <c r="N52" s="94"/>
      <c r="O52" s="106"/>
    </row>
    <row r="53" ht="15.75" customHeight="1">
      <c r="A53" t="s" s="96">
        <v>229</v>
      </c>
      <c r="B53" s="97"/>
      <c r="C53" s="107">
        <v>2000</v>
      </c>
      <c r="D53" s="100"/>
      <c r="E53" s="108">
        <v>900</v>
      </c>
      <c r="F53" s="100"/>
      <c r="G53" s="108">
        <v>900</v>
      </c>
      <c r="H53" t="s" s="99">
        <v>175</v>
      </c>
      <c r="I53" t="s" s="101">
        <v>230</v>
      </c>
      <c r="J53" s="102">
        <v>1000</v>
      </c>
      <c r="K53" s="103"/>
      <c r="L53" s="92">
        <v>0</v>
      </c>
      <c r="M53" s="104"/>
      <c r="N53" s="94">
        <v>0</v>
      </c>
      <c r="O53" s="106"/>
    </row>
    <row r="54" ht="15.75" customHeight="1">
      <c r="A54" t="s" s="96">
        <v>231</v>
      </c>
      <c r="B54" s="97"/>
      <c r="C54" s="98">
        <v>20000</v>
      </c>
      <c r="D54" s="100"/>
      <c r="E54" s="98">
        <v>20000</v>
      </c>
      <c r="F54" s="100"/>
      <c r="G54" s="108">
        <v>0</v>
      </c>
      <c r="H54" s="100"/>
      <c r="I54" t="s" s="101">
        <v>232</v>
      </c>
      <c r="J54" s="102">
        <v>20000</v>
      </c>
      <c r="K54" s="103"/>
      <c r="L54" s="92">
        <v>20000</v>
      </c>
      <c r="M54" s="104"/>
      <c r="N54" s="94">
        <v>20000</v>
      </c>
      <c r="O54" s="106"/>
    </row>
    <row r="55" ht="15.75" customHeight="1">
      <c r="A55" t="s" s="96">
        <v>233</v>
      </c>
      <c r="B55" s="97"/>
      <c r="C55" s="107">
        <v>3000</v>
      </c>
      <c r="D55" s="100"/>
      <c r="E55" s="108">
        <v>3000</v>
      </c>
      <c r="F55" s="100"/>
      <c r="G55" s="98">
        <v>4212</v>
      </c>
      <c r="H55" t="s" s="99">
        <v>175</v>
      </c>
      <c r="I55" t="s" s="101">
        <v>234</v>
      </c>
      <c r="J55" s="102">
        <v>4000</v>
      </c>
      <c r="K55" s="103"/>
      <c r="L55" s="92">
        <v>4500</v>
      </c>
      <c r="M55" s="104"/>
      <c r="N55" s="94">
        <v>4500</v>
      </c>
      <c r="O55" s="106"/>
    </row>
    <row r="56" ht="15.75" customHeight="1">
      <c r="A56" t="s" s="96">
        <v>235</v>
      </c>
      <c r="B56" s="97"/>
      <c r="C56" s="107">
        <v>1000</v>
      </c>
      <c r="D56" s="100"/>
      <c r="E56" s="108">
        <v>204</v>
      </c>
      <c r="F56" t="s" s="99">
        <v>175</v>
      </c>
      <c r="G56" s="108">
        <v>204</v>
      </c>
      <c r="H56" t="s" s="99">
        <v>175</v>
      </c>
      <c r="I56" s="88"/>
      <c r="J56" s="102">
        <v>1000</v>
      </c>
      <c r="K56" s="103"/>
      <c r="L56" s="92">
        <v>1000</v>
      </c>
      <c r="M56" s="104"/>
      <c r="N56" s="94">
        <v>0</v>
      </c>
      <c r="O56" s="106"/>
    </row>
    <row r="57" ht="15.75" customHeight="1">
      <c r="A57" t="s" s="96">
        <v>236</v>
      </c>
      <c r="B57" s="97"/>
      <c r="C57" s="107">
        <v>1000</v>
      </c>
      <c r="D57" s="100"/>
      <c r="E57" s="108">
        <v>76.34</v>
      </c>
      <c r="F57" s="100"/>
      <c r="G57" s="108">
        <v>85</v>
      </c>
      <c r="H57" t="s" s="99">
        <v>175</v>
      </c>
      <c r="I57" s="88"/>
      <c r="J57" s="102">
        <v>100</v>
      </c>
      <c r="K57" s="103"/>
      <c r="L57" s="92">
        <v>0</v>
      </c>
      <c r="M57" s="104"/>
      <c r="N57" s="94">
        <v>0</v>
      </c>
      <c r="O57" s="106"/>
    </row>
    <row r="58" ht="15.75" customHeight="1">
      <c r="A58" t="s" s="96">
        <v>237</v>
      </c>
      <c r="B58" s="97"/>
      <c r="C58" s="107">
        <v>500</v>
      </c>
      <c r="D58" s="100"/>
      <c r="E58" s="108">
        <v>0</v>
      </c>
      <c r="F58" s="100"/>
      <c r="G58" s="88"/>
      <c r="H58" s="100"/>
      <c r="I58" s="88"/>
      <c r="J58" s="102">
        <v>0</v>
      </c>
      <c r="K58" s="103"/>
      <c r="L58" s="92">
        <v>1000</v>
      </c>
      <c r="M58" s="104"/>
      <c r="N58" s="94">
        <v>1000</v>
      </c>
      <c r="O58" s="106"/>
    </row>
    <row r="59" ht="15.75" customHeight="1">
      <c r="A59" t="s" s="96">
        <v>238</v>
      </c>
      <c r="B59" s="97"/>
      <c r="C59" s="107">
        <v>3000</v>
      </c>
      <c r="D59" s="100"/>
      <c r="E59" s="108">
        <v>0</v>
      </c>
      <c r="F59" s="100"/>
      <c r="G59" s="108">
        <v>0</v>
      </c>
      <c r="H59" s="100"/>
      <c r="I59" s="88"/>
      <c r="J59" s="102">
        <v>3000</v>
      </c>
      <c r="K59" s="103"/>
      <c r="L59" s="92">
        <v>3000</v>
      </c>
      <c r="M59" s="104"/>
      <c r="N59" s="94">
        <v>4000</v>
      </c>
      <c r="O59" s="106"/>
    </row>
    <row r="60" ht="15.75" customHeight="1">
      <c r="A60" t="s" s="96">
        <v>239</v>
      </c>
      <c r="B60" s="97"/>
      <c r="C60" s="107">
        <v>1000</v>
      </c>
      <c r="D60" s="100"/>
      <c r="E60" s="108">
        <v>6000</v>
      </c>
      <c r="F60" s="100"/>
      <c r="G60" s="98">
        <v>2328</v>
      </c>
      <c r="H60" t="s" s="99">
        <v>175</v>
      </c>
      <c r="I60" s="88"/>
      <c r="J60" s="102">
        <v>2500</v>
      </c>
      <c r="K60" s="103"/>
      <c r="L60" s="92">
        <v>0</v>
      </c>
      <c r="M60" s="104"/>
      <c r="N60" s="94">
        <v>0</v>
      </c>
      <c r="O60" s="106"/>
    </row>
    <row r="61" ht="15.75" customHeight="1">
      <c r="A61" t="s" s="96">
        <v>240</v>
      </c>
      <c r="B61" s="97"/>
      <c r="C61" s="107">
        <v>2000</v>
      </c>
      <c r="D61" s="100"/>
      <c r="E61" s="108">
        <v>800</v>
      </c>
      <c r="F61" s="100"/>
      <c r="G61" s="88"/>
      <c r="H61" s="100"/>
      <c r="I61" s="88"/>
      <c r="J61" s="117"/>
      <c r="K61" s="103"/>
      <c r="L61" s="92">
        <v>1000</v>
      </c>
      <c r="M61" s="104"/>
      <c r="N61" s="94">
        <v>1000</v>
      </c>
      <c r="O61" s="106"/>
    </row>
    <row r="62" ht="15.75" customHeight="1">
      <c r="A62" t="s" s="96">
        <v>241</v>
      </c>
      <c r="B62" s="97"/>
      <c r="C62" s="107">
        <v>500</v>
      </c>
      <c r="D62" s="100"/>
      <c r="E62" s="108">
        <v>0</v>
      </c>
      <c r="F62" s="100"/>
      <c r="G62" s="108">
        <v>0</v>
      </c>
      <c r="H62" s="100"/>
      <c r="I62" s="88"/>
      <c r="J62" s="117"/>
      <c r="K62" s="103"/>
      <c r="L62" s="92">
        <v>0</v>
      </c>
      <c r="M62" s="104"/>
      <c r="N62" s="94">
        <v>0</v>
      </c>
      <c r="O62" s="106"/>
    </row>
    <row r="63" ht="15.75" customHeight="1">
      <c r="A63" t="s" s="96">
        <v>242</v>
      </c>
      <c r="B63" s="97"/>
      <c r="C63" s="107">
        <v>1500</v>
      </c>
      <c r="D63" s="100"/>
      <c r="E63" s="108">
        <v>48</v>
      </c>
      <c r="F63" s="100"/>
      <c r="G63" s="108">
        <v>54</v>
      </c>
      <c r="H63" t="s" s="99">
        <v>175</v>
      </c>
      <c r="I63" t="s" s="101">
        <v>243</v>
      </c>
      <c r="J63" s="117"/>
      <c r="K63" s="103"/>
      <c r="L63" s="92">
        <v>1000</v>
      </c>
      <c r="M63" s="104"/>
      <c r="N63" s="94">
        <v>1000</v>
      </c>
      <c r="O63" s="106"/>
    </row>
    <row r="64" ht="15.75" customHeight="1">
      <c r="A64" t="s" s="96">
        <v>244</v>
      </c>
      <c r="B64" s="118"/>
      <c r="C64" s="154">
        <v>0</v>
      </c>
      <c r="D64" s="120"/>
      <c r="E64" s="119">
        <v>0</v>
      </c>
      <c r="F64" s="120"/>
      <c r="G64" s="119">
        <v>270</v>
      </c>
      <c r="H64" t="s" s="121">
        <v>175</v>
      </c>
      <c r="I64" s="140"/>
      <c r="J64" s="123">
        <v>300</v>
      </c>
      <c r="K64" s="124"/>
      <c r="L64" s="125">
        <v>1000</v>
      </c>
      <c r="M64" s="126"/>
      <c r="N64" s="127">
        <v>1000</v>
      </c>
      <c r="O64" s="128"/>
    </row>
    <row r="65" ht="15.75" customHeight="1">
      <c r="A65" t="s" s="86">
        <v>195</v>
      </c>
      <c r="B65" s="129"/>
      <c r="C65" s="130">
        <v>35500</v>
      </c>
      <c r="D65" s="131"/>
      <c r="E65" s="155">
        <v>31028.34</v>
      </c>
      <c r="F65" s="131"/>
      <c r="G65" s="156">
        <v>8053</v>
      </c>
      <c r="H65" s="131"/>
      <c r="I65" s="132"/>
      <c r="J65" s="133">
        <v>31900</v>
      </c>
      <c r="K65" s="134"/>
      <c r="L65" s="135">
        <f>SUM(L53:L64)</f>
        <v>32500</v>
      </c>
      <c r="M65" s="136"/>
      <c r="N65" s="137">
        <f>SUM(N53:N64)</f>
        <v>32500</v>
      </c>
      <c r="O65" s="138"/>
    </row>
    <row r="66" ht="15.75" customHeight="1">
      <c r="A66" s="116"/>
      <c r="B66" s="118"/>
      <c r="C66" s="140"/>
      <c r="D66" s="120"/>
      <c r="E66" s="140"/>
      <c r="F66" s="120"/>
      <c r="G66" s="140"/>
      <c r="H66" s="120"/>
      <c r="I66" s="152"/>
      <c r="J66" s="157"/>
      <c r="K66" s="124"/>
      <c r="L66" s="125"/>
      <c r="M66" s="126"/>
      <c r="N66" s="127"/>
      <c r="O66" s="128"/>
    </row>
    <row r="67" ht="15.75" customHeight="1">
      <c r="A67" t="s" s="86">
        <v>245</v>
      </c>
      <c r="B67" s="129"/>
      <c r="C67" s="130">
        <v>412000</v>
      </c>
      <c r="D67" s="131"/>
      <c r="E67" s="130">
        <v>446950</v>
      </c>
      <c r="F67" s="131"/>
      <c r="G67" s="130">
        <v>472730</v>
      </c>
      <c r="H67" s="131"/>
      <c r="I67" s="132"/>
      <c r="J67" s="158">
        <v>454000</v>
      </c>
      <c r="K67" s="134"/>
      <c r="L67" s="147">
        <v>430000</v>
      </c>
      <c r="M67" s="136"/>
      <c r="N67" s="148">
        <f>N10</f>
        <v>390000</v>
      </c>
      <c r="O67" s="138"/>
    </row>
    <row r="68" ht="15.75" customHeight="1">
      <c r="A68" t="s" s="86">
        <v>246</v>
      </c>
      <c r="B68" s="97"/>
      <c r="C68" s="112">
        <v>227900</v>
      </c>
      <c r="D68" s="159"/>
      <c r="E68" s="160">
        <v>237707.34</v>
      </c>
      <c r="F68" s="100"/>
      <c r="G68" s="112">
        <v>188766</v>
      </c>
      <c r="H68" s="100"/>
      <c r="I68" s="88"/>
      <c r="J68" s="161">
        <v>213935</v>
      </c>
      <c r="K68" s="103"/>
      <c r="L68" s="92">
        <f>L22+L31+L44+L50+L65</f>
        <v>251727</v>
      </c>
      <c r="M68" s="104"/>
      <c r="N68" s="94">
        <f>N22+N31+N44+N50+N65</f>
        <v>245818</v>
      </c>
      <c r="O68" s="106"/>
    </row>
    <row r="69" ht="15.75" customHeight="1">
      <c r="A69" s="116"/>
      <c r="B69" s="118"/>
      <c r="C69" s="152"/>
      <c r="D69" s="120"/>
      <c r="E69" s="140"/>
      <c r="F69" s="120"/>
      <c r="G69" s="140"/>
      <c r="H69" s="120"/>
      <c r="I69" s="140"/>
      <c r="J69" s="157"/>
      <c r="K69" s="124"/>
      <c r="L69" s="125"/>
      <c r="M69" s="126"/>
      <c r="N69" s="127"/>
      <c r="O69" s="128"/>
    </row>
    <row r="70" ht="15.75" customHeight="1">
      <c r="A70" t="s" s="86">
        <v>247</v>
      </c>
      <c r="B70" s="129"/>
      <c r="C70" s="130">
        <f>SUM(C67-C68)</f>
        <v>184100</v>
      </c>
      <c r="D70" s="131"/>
      <c r="E70" s="155">
        <v>209242.66</v>
      </c>
      <c r="F70" s="131"/>
      <c r="G70" s="130">
        <v>283964</v>
      </c>
      <c r="H70" s="131"/>
      <c r="I70" s="132"/>
      <c r="J70" s="133">
        <f>J67-J68</f>
        <v>240065</v>
      </c>
      <c r="K70" s="134"/>
      <c r="L70" s="135">
        <f>L67-L68</f>
        <v>178273</v>
      </c>
      <c r="M70" s="136"/>
      <c r="N70" s="137">
        <f>N67-N68</f>
        <v>144182</v>
      </c>
      <c r="O70" s="13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